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95" windowWidth="15570" windowHeight="7575"/>
  </bookViews>
  <sheets>
    <sheet name="1 курс (школа)" sheetId="27" r:id="rId1"/>
  </sheets>
  <definedNames>
    <definedName name="_xlnm._FilterDatabase" localSheetId="0" hidden="1">'1 курс (школа)'!#REF!</definedName>
  </definedNames>
  <calcPr calcId="144525"/>
</workbook>
</file>

<file path=xl/calcChain.xml><?xml version="1.0" encoding="utf-8"?>
<calcChain xmlns="http://schemas.openxmlformats.org/spreadsheetml/2006/main">
  <c r="L352" i="27" l="1"/>
  <c r="L351" i="27"/>
  <c r="L350" i="27"/>
  <c r="L349" i="27"/>
  <c r="L348" i="27"/>
  <c r="L341" i="27"/>
  <c r="L340" i="27"/>
  <c r="L339" i="27"/>
  <c r="L338" i="27"/>
  <c r="L337" i="27"/>
  <c r="L336" i="27"/>
  <c r="L335" i="27"/>
  <c r="L334" i="27"/>
  <c r="L333" i="27"/>
  <c r="L332" i="27"/>
  <c r="L331" i="27"/>
  <c r="L321" i="27"/>
  <c r="L320" i="27"/>
  <c r="L319" i="27"/>
  <c r="L318" i="27"/>
  <c r="L317" i="27"/>
  <c r="L316" i="27"/>
  <c r="L315" i="27"/>
  <c r="L308" i="27"/>
  <c r="L307" i="27"/>
  <c r="L306" i="27"/>
  <c r="L305" i="27"/>
  <c r="L304" i="27"/>
  <c r="L303" i="27"/>
  <c r="L302" i="27"/>
  <c r="L301" i="27"/>
  <c r="L300" i="27"/>
  <c r="L292" i="27"/>
  <c r="L291" i="27"/>
  <c r="L290" i="27"/>
  <c r="L289" i="27"/>
  <c r="L288" i="27"/>
  <c r="L287" i="27"/>
  <c r="L286" i="27"/>
  <c r="L285" i="27"/>
  <c r="L284" i="27"/>
  <c r="L283" i="27"/>
  <c r="L282" i="27"/>
  <c r="L281" i="27"/>
  <c r="L280" i="27"/>
  <c r="L279" i="27"/>
  <c r="L278" i="27"/>
  <c r="L277" i="27"/>
  <c r="L276" i="27"/>
  <c r="L275" i="27"/>
  <c r="L265" i="27"/>
  <c r="L264" i="27"/>
  <c r="L256" i="27"/>
  <c r="L255" i="27"/>
  <c r="L254" i="27"/>
  <c r="L253" i="27"/>
  <c r="L252" i="27"/>
  <c r="L251" i="27"/>
  <c r="L240" i="27"/>
  <c r="L239" i="27"/>
  <c r="L238" i="27"/>
  <c r="L237" i="27"/>
  <c r="L236" i="27"/>
  <c r="L235" i="27"/>
  <c r="L234" i="27"/>
  <c r="L227" i="27"/>
  <c r="L226" i="27"/>
  <c r="L225" i="27"/>
  <c r="L224" i="27"/>
  <c r="L223" i="27"/>
  <c r="L222" i="27"/>
  <c r="L214" i="27"/>
  <c r="L213" i="27"/>
  <c r="L212" i="27"/>
  <c r="L211" i="27"/>
  <c r="L210" i="27"/>
  <c r="L209" i="27"/>
  <c r="L208" i="27"/>
  <c r="L207" i="27"/>
  <c r="L206" i="27"/>
  <c r="L205" i="27"/>
  <c r="L204" i="27"/>
  <c r="L203" i="27"/>
  <c r="L202" i="27"/>
  <c r="L201" i="27"/>
  <c r="L200" i="27"/>
  <c r="L199" i="27"/>
  <c r="L198" i="27"/>
  <c r="L197" i="27"/>
  <c r="L196" i="27"/>
  <c r="L186" i="27" l="1"/>
  <c r="K185" i="27"/>
  <c r="L185" i="27" s="1"/>
  <c r="L184" i="27"/>
  <c r="K176" i="27"/>
  <c r="L176" i="27" s="1"/>
  <c r="L169" i="27"/>
  <c r="K168" i="27"/>
  <c r="L168" i="27" s="1"/>
  <c r="K167" i="27"/>
  <c r="L167" i="27" s="1"/>
  <c r="L160" i="27"/>
  <c r="L159" i="27"/>
  <c r="L158" i="27"/>
  <c r="L157" i="27"/>
  <c r="K156" i="27"/>
  <c r="L156" i="27" s="1"/>
  <c r="K155" i="27"/>
  <c r="L155" i="27" s="1"/>
  <c r="L148" i="27"/>
  <c r="L147" i="27"/>
  <c r="K146" i="27"/>
  <c r="L146" i="27" s="1"/>
  <c r="L137" i="27"/>
  <c r="L136" i="27"/>
  <c r="L135" i="27"/>
  <c r="L134" i="27"/>
  <c r="K133" i="27"/>
  <c r="L133" i="27" s="1"/>
  <c r="L132" i="27"/>
  <c r="K131" i="27"/>
  <c r="L131" i="27" s="1"/>
  <c r="L124" i="27"/>
  <c r="L123" i="27"/>
  <c r="L122" i="27"/>
  <c r="K121" i="27"/>
  <c r="L121" i="27" s="1"/>
  <c r="K120" i="27"/>
  <c r="L120" i="27" s="1"/>
  <c r="L119" i="27"/>
  <c r="K118" i="27"/>
  <c r="L118" i="27" s="1"/>
  <c r="K117" i="27"/>
  <c r="L117" i="27" s="1"/>
  <c r="L110" i="27"/>
  <c r="K109" i="27"/>
  <c r="L109" i="27" s="1"/>
  <c r="K108" i="27"/>
  <c r="L108" i="27" s="1"/>
  <c r="K107" i="27"/>
  <c r="L107" i="27" s="1"/>
  <c r="K106" i="27"/>
  <c r="L106" i="27" s="1"/>
  <c r="L99" i="27"/>
  <c r="L98" i="27"/>
  <c r="K97" i="27"/>
  <c r="L97" i="27" s="1"/>
  <c r="K96" i="27"/>
  <c r="L96" i="27" s="1"/>
  <c r="L95" i="27"/>
  <c r="K95" i="27"/>
  <c r="L84" i="27"/>
  <c r="L83" i="27"/>
  <c r="L82" i="27"/>
  <c r="L81" i="27"/>
  <c r="L80" i="27"/>
  <c r="L79" i="27"/>
  <c r="K78" i="27"/>
  <c r="L78" i="27" s="1"/>
  <c r="L67" i="27"/>
  <c r="L66" i="27"/>
  <c r="L59" i="27"/>
  <c r="L58" i="27"/>
  <c r="K57" i="27"/>
  <c r="L57" i="27" s="1"/>
  <c r="K30" i="27" l="1"/>
  <c r="K19" i="27" l="1"/>
  <c r="K50" i="27"/>
  <c r="K22" i="27"/>
  <c r="K8" i="27"/>
  <c r="K31" i="27"/>
  <c r="K51" i="27"/>
  <c r="K49" i="27"/>
  <c r="L8" i="27" l="1"/>
  <c r="L9" i="27"/>
  <c r="L12" i="27"/>
  <c r="L51" i="27"/>
  <c r="L50" i="27"/>
  <c r="L49" i="27"/>
  <c r="L33" i="27"/>
  <c r="L32" i="27"/>
  <c r="L34" i="27"/>
  <c r="L31" i="27"/>
  <c r="L30" i="27"/>
  <c r="L21" i="27"/>
  <c r="L22" i="27"/>
  <c r="L23" i="27"/>
  <c r="L20" i="27"/>
  <c r="L19" i="27"/>
  <c r="L11" i="27"/>
  <c r="L7" i="27"/>
  <c r="L10" i="27"/>
</calcChain>
</file>

<file path=xl/sharedStrings.xml><?xml version="1.0" encoding="utf-8"?>
<sst xmlns="http://schemas.openxmlformats.org/spreadsheetml/2006/main" count="552" uniqueCount="250">
  <si>
    <t>№ п/п</t>
  </si>
  <si>
    <t>Прізвище, ім'я, по-батькові</t>
  </si>
  <si>
    <t>Середній бал</t>
  </si>
  <si>
    <t>Примітка</t>
  </si>
  <si>
    <t>КР</t>
  </si>
  <si>
    <t>екзамени</t>
  </si>
  <si>
    <t>Додаткові бали</t>
  </si>
  <si>
    <t>сирота</t>
  </si>
  <si>
    <t>підвищена стипендія</t>
  </si>
  <si>
    <t>соціальна стипендія</t>
  </si>
  <si>
    <t>Результати семестрового контролю, бали</t>
  </si>
  <si>
    <t>Публіченко Володимир Олександрович</t>
  </si>
  <si>
    <t>Яворівський Микола Юрійович</t>
  </si>
  <si>
    <t>Возьний Роман Ярославович</t>
  </si>
  <si>
    <t>Гурелич Назар Миколайович</t>
  </si>
  <si>
    <t>Рибка Богдан Григорович</t>
  </si>
  <si>
    <t>Василишин Тарас Володимирович</t>
  </si>
  <si>
    <t>Абрамів Роман-Тарас Іванович</t>
  </si>
  <si>
    <t>Савчук Богдан Євгенович</t>
  </si>
  <si>
    <t>Черник Дмитро Васильович</t>
  </si>
  <si>
    <t>Недовіс Алла Сергіївна</t>
  </si>
  <si>
    <t>Данко Мартін</t>
  </si>
  <si>
    <t>Ліпковський Володимир Миколайович</t>
  </si>
  <si>
    <t>Петречко Андрій Петрович</t>
  </si>
  <si>
    <t>Катрич Любомир Степанович</t>
  </si>
  <si>
    <t xml:space="preserve">Туркоць Богдан Русланович </t>
  </si>
  <si>
    <t xml:space="preserve">Герасимчук Юрій Ігорович </t>
  </si>
  <si>
    <t xml:space="preserve">Петришин Олег Богданович </t>
  </si>
  <si>
    <t xml:space="preserve">Шипка Денис Ігорович </t>
  </si>
  <si>
    <t>Нанівський Ігор Михайлович</t>
  </si>
  <si>
    <t>Куляк Володимир Ігорович</t>
  </si>
  <si>
    <t>Дмитров Ігор Ігорович</t>
  </si>
  <si>
    <t xml:space="preserve">Прач Анастасія Вікторівна </t>
  </si>
  <si>
    <t>Поцілуйко Марія Іванівна</t>
  </si>
  <si>
    <t>Вашкевич Вадим Ігорович</t>
  </si>
  <si>
    <t>Назаркевич Юрій Андрійович</t>
  </si>
  <si>
    <t>Цап Марта Ігорівна</t>
  </si>
  <si>
    <t>Возна Ірина Романівна</t>
  </si>
  <si>
    <t>Федевич Артем Олександрович</t>
  </si>
  <si>
    <t>Математика</t>
  </si>
  <si>
    <t>Фізика</t>
  </si>
  <si>
    <t>Електричні машини та апарати</t>
  </si>
  <si>
    <t>Теплотехніка</t>
  </si>
  <si>
    <t>Теорія автоматичного керування</t>
  </si>
  <si>
    <t>Вища математика</t>
  </si>
  <si>
    <t>Основи електропостачання</t>
  </si>
  <si>
    <t>Об`єктно-орієнтоване програмування</t>
  </si>
  <si>
    <t>Основи проектування інформаційних систем</t>
  </si>
  <si>
    <t>Щербатюк Руслан Ігорович</t>
  </si>
  <si>
    <t>Новик Денис Іванович</t>
  </si>
  <si>
    <t>Комп'ютерні технології з основами програмування</t>
  </si>
  <si>
    <t>Комп'ютерна графіка</t>
  </si>
  <si>
    <t>Якість програмного забезпечення та тестування</t>
  </si>
  <si>
    <t>Головчак Володимир Любомирович</t>
  </si>
  <si>
    <t>Варениця Василь Михайлович</t>
  </si>
  <si>
    <t xml:space="preserve">Беген Роман Михайлович </t>
  </si>
  <si>
    <t xml:space="preserve">Цибульський Юрій Богданович </t>
  </si>
  <si>
    <t xml:space="preserve">Черняк Святослав Ігорович </t>
  </si>
  <si>
    <t>Дубина Назар Володимирович</t>
  </si>
  <si>
    <t xml:space="preserve">Зохнюк Роман Михайлович </t>
  </si>
  <si>
    <t xml:space="preserve">Юхим Христина Віталіївна </t>
  </si>
  <si>
    <t>Било Володимир Романович</t>
  </si>
  <si>
    <t>Дидик Богдан Михайлович</t>
  </si>
  <si>
    <t>Кащій Богдан Ігорович</t>
  </si>
  <si>
    <t>Антоненко Владислав Володимирович</t>
  </si>
  <si>
    <t>Дикий Юрій Юрійович</t>
  </si>
  <si>
    <t>Мілян Дмитро Іванович</t>
  </si>
  <si>
    <t xml:space="preserve">Киця Володимир Віталійович </t>
  </si>
  <si>
    <t>Дорощук Вадим Олександрович</t>
  </si>
  <si>
    <t xml:space="preserve">Павловський Антон Олександрович </t>
  </si>
  <si>
    <t xml:space="preserve">Гординяк Марія Михайлівна </t>
  </si>
  <si>
    <t>Гойсак Артур Володимирович</t>
  </si>
  <si>
    <t>Сембай Віталій Русланович</t>
  </si>
  <si>
    <t>Савка Маркіян Іванович</t>
  </si>
  <si>
    <t>Патала Юрій Богданович</t>
  </si>
  <si>
    <t>Безрукий Любомир Андрійович</t>
  </si>
  <si>
    <t>Козик Олександр Андрійович</t>
  </si>
  <si>
    <t>Грицків Тарас Вікторович</t>
  </si>
  <si>
    <t>Ладанай Андрій Ярославович</t>
  </si>
  <si>
    <t>Колодійчик Назарій Васильович</t>
  </si>
  <si>
    <t>Тупісь Роман Віталійович</t>
  </si>
  <si>
    <t>Луців Христина Тарасівна</t>
  </si>
  <si>
    <t>Смолинець Максим Іванович</t>
  </si>
  <si>
    <t>Запорожцев Данило Сергійович</t>
  </si>
  <si>
    <t>Рекшинський Володимир Володимирович</t>
  </si>
  <si>
    <t>Лаврись Богдан Васильович</t>
  </si>
  <si>
    <t>Куляс Остап Петрович</t>
  </si>
  <si>
    <t>Пирський Вадим Олегович</t>
  </si>
  <si>
    <t>Плясухін Олександр Валентинович</t>
  </si>
  <si>
    <t>Білаш Сергій Васильович</t>
  </si>
  <si>
    <t>ТОЕ</t>
  </si>
  <si>
    <t>Комп'ютерна схемотехніка та архітектура комп'ютерів</t>
  </si>
  <si>
    <t>Моделювання технологічних об'єктів</t>
  </si>
  <si>
    <t>Технічні засоби автоматизації</t>
  </si>
  <si>
    <t>Муляр Роман Русланович</t>
  </si>
  <si>
    <t>Іноземна мова</t>
  </si>
  <si>
    <t xml:space="preserve">Комп'ютерні технології з основами програмування                      </t>
  </si>
  <si>
    <t>Нарисна геометрія, інженерна та комп'ютерна графіка</t>
  </si>
  <si>
    <t>Філософія</t>
  </si>
  <si>
    <t>Хімія</t>
  </si>
  <si>
    <t>Відновлювані джерела енергії</t>
  </si>
  <si>
    <t>Віртуальні вімірювально-управляючі системи</t>
  </si>
  <si>
    <t>Гідравліка та гідравлічні машини</t>
  </si>
  <si>
    <t>Основи електроприводу</t>
  </si>
  <si>
    <t>Основи автоматики</t>
  </si>
  <si>
    <t>Екологія та захист навколишнього середовища</t>
  </si>
  <si>
    <t>Деталі машин</t>
  </si>
  <si>
    <t>Дорожні, будівельні та меліоративні машини</t>
  </si>
  <si>
    <t>Інженерна механіка (ММК)</t>
  </si>
  <si>
    <t>Основи автоматизації проектування машин</t>
  </si>
  <si>
    <t>Ведення бізнесу в ІТ (стартапи)</t>
  </si>
  <si>
    <t>Теорія ймовірностей і матем. статистика</t>
  </si>
  <si>
    <t>Веб-технології і веб-дизайн</t>
  </si>
  <si>
    <t>Теорія інформації та кодування</t>
  </si>
  <si>
    <t>Основи проектування інформац. систем</t>
  </si>
  <si>
    <t>Автоматизація технологічних процесів</t>
  </si>
  <si>
    <t>Комп'ютерне моделювання об'єктів автоматизації</t>
  </si>
  <si>
    <t>Теорія ймовірностей і мат. статистика</t>
  </si>
  <si>
    <t xml:space="preserve">Технічна експлуатація </t>
  </si>
  <si>
    <t>Електротехніка, електропривод та електрообладнання</t>
  </si>
  <si>
    <t>Матеріалознавство і ТКМ</t>
  </si>
  <si>
    <t>Правила дорожнього руху</t>
  </si>
  <si>
    <t>ТММ</t>
  </si>
  <si>
    <t xml:space="preserve">Інженерна механіка              </t>
  </si>
  <si>
    <t>Алгоритмізація та програмування</t>
  </si>
  <si>
    <t xml:space="preserve">Іноземна мова </t>
  </si>
  <si>
    <t>Новіков Олексій Дмитрович</t>
  </si>
  <si>
    <t>Елементи і системи гідропневмоавтоматики</t>
  </si>
  <si>
    <t>Технології в-цтва переробки та зберігання сільськогосподарської продукції</t>
  </si>
  <si>
    <t>Віртуальні вимірювально-управляючі системи</t>
  </si>
  <si>
    <t>Надійність машин</t>
  </si>
  <si>
    <t>Трудове право України</t>
  </si>
  <si>
    <t>Методи дослідження операцій</t>
  </si>
  <si>
    <t>Технологія створення програмного забезпечення</t>
  </si>
  <si>
    <t>Мехатроніка</t>
  </si>
  <si>
    <t>Технологічні вимірювання і прилади</t>
  </si>
  <si>
    <t>Числові методи</t>
  </si>
  <si>
    <t>Дубик Владислав Ярославович</t>
  </si>
  <si>
    <t>Ксенчук Степан Романович</t>
  </si>
  <si>
    <t>Біда Валентин Юрійович</t>
  </si>
  <si>
    <t>Комп'ютерні технології з ОП</t>
  </si>
  <si>
    <t>Квецко Вадим Андрійович</t>
  </si>
  <si>
    <t>Руханський Святослав Роман Андрійович</t>
  </si>
  <si>
    <t>Климчук Роман Русланович</t>
  </si>
  <si>
    <t>Бутлер Роман Михайлович</t>
  </si>
  <si>
    <t>Бендюк Андрій Богданович</t>
  </si>
  <si>
    <t>Бойко Євген Борисович</t>
  </si>
  <si>
    <t>Гарлінський Станіслав Павлович</t>
  </si>
  <si>
    <t>Боднарчук Володимир Мар`янович</t>
  </si>
  <si>
    <t>Власюк Роман Сергійович</t>
  </si>
  <si>
    <t>Грицан Ігор Богданович</t>
  </si>
  <si>
    <t>Свирид Юрій Андрійович</t>
  </si>
  <si>
    <t>Крам Андрій Сергійович</t>
  </si>
  <si>
    <t>Гродзіцький Остап Ігорович</t>
  </si>
  <si>
    <t>Дреслер Богдан Володимирович</t>
  </si>
  <si>
    <t>Вишинський Тарас Ігорович</t>
  </si>
  <si>
    <t>Гіжицький Василь Андрійович</t>
  </si>
  <si>
    <t>Лампіка Юрій Юрійович</t>
  </si>
  <si>
    <t xml:space="preserve">Марціновський Арсен Богданович </t>
  </si>
  <si>
    <t>Мігура Роман Олегович</t>
  </si>
  <si>
    <t>Гідравліка та гідро-, пневмопривод</t>
  </si>
  <si>
    <t>Інженерна механіка</t>
  </si>
  <si>
    <t>Трактори і автомобілі</t>
  </si>
  <si>
    <t xml:space="preserve">Чайка Дмитро Сергійович </t>
  </si>
  <si>
    <t xml:space="preserve">Стельмах Максим Ігорович </t>
  </si>
  <si>
    <t>Лучишин Юрій Юрійович</t>
  </si>
  <si>
    <t>Коза Олександр Володимирович</t>
  </si>
  <si>
    <t>Яремко Михайло Володимирович</t>
  </si>
  <si>
    <t xml:space="preserve">Горчинський Павло Ярославович </t>
  </si>
  <si>
    <t>Нарисна геометрія, інженерна та КГ</t>
  </si>
  <si>
    <t xml:space="preserve">Гук Олег Ігорович </t>
  </si>
  <si>
    <t xml:space="preserve">Ойцюсь Микита Олександрович </t>
  </si>
  <si>
    <t xml:space="preserve">Яструб Владислав Романович </t>
  </si>
  <si>
    <t xml:space="preserve">Сошкін Дмитро Іванович </t>
  </si>
  <si>
    <t xml:space="preserve">Гайдар Андрій Володимирович </t>
  </si>
  <si>
    <t xml:space="preserve">Хом`як Максим-Василь Романович </t>
  </si>
  <si>
    <t xml:space="preserve">Грицан Богдан Степанович </t>
  </si>
  <si>
    <t>Автомобілі</t>
  </si>
  <si>
    <t>Автомобільні двигуни</t>
  </si>
  <si>
    <t>ПМ та інші експлуатаційні матеріали</t>
  </si>
  <si>
    <t>Автотехнічна експертиза ТП</t>
  </si>
  <si>
    <t xml:space="preserve">Козоріз Андрій Миколайович </t>
  </si>
  <si>
    <t xml:space="preserve">Івашків Віталій Миколайович </t>
  </si>
  <si>
    <t xml:space="preserve">Бодя Вадим Іванович </t>
  </si>
  <si>
    <t xml:space="preserve">Бендина Тарас Васильович </t>
  </si>
  <si>
    <t xml:space="preserve">Лесик Володимир Віталійович </t>
  </si>
  <si>
    <t xml:space="preserve">Шпилевой Олег Русланович </t>
  </si>
  <si>
    <t xml:space="preserve">Конструювання машин   </t>
  </si>
  <si>
    <t>Безпека дорожнього руху</t>
  </si>
  <si>
    <t>Грицина Володимир Васильович</t>
  </si>
  <si>
    <t xml:space="preserve">Мартинишин Андрій-Олесь Ростиславович </t>
  </si>
  <si>
    <t>Сільсько-господарські машини</t>
  </si>
  <si>
    <t>Гідравліка та     с.-г. водопостачання</t>
  </si>
  <si>
    <t>МТВ с.-г. матеріалів</t>
  </si>
  <si>
    <t>Судома Вікторія Миколаївна</t>
  </si>
  <si>
    <t xml:space="preserve">Політило Святослав Ігорович </t>
  </si>
  <si>
    <t>Хмарук Володимир Романович</t>
  </si>
  <si>
    <t>Антохов Ярослав Олександрович</t>
  </si>
  <si>
    <t xml:space="preserve">Мединський Вадим Євгенович </t>
  </si>
  <si>
    <t>Хмарук Віталій Романович</t>
  </si>
  <si>
    <t xml:space="preserve">Мазій Денис Володимирович </t>
  </si>
  <si>
    <t>Несторко Дмитро Богданович</t>
  </si>
  <si>
    <t>Шума Павло Юрійович</t>
  </si>
  <si>
    <t>Іванків Віталій Володимирович</t>
  </si>
  <si>
    <t>Глущук Андрій Миколайович</t>
  </si>
  <si>
    <t>Телятинський Андріан-Любомир Євгенович</t>
  </si>
  <si>
    <t>Ожух Владислав Ігорович</t>
  </si>
  <si>
    <t>Терех Олег Ігорович</t>
  </si>
  <si>
    <t>Комар Владислав Сергійович</t>
  </si>
  <si>
    <t>Шума Роман Русланович</t>
  </si>
  <si>
    <t xml:space="preserve">Батула Вадим Володимирович </t>
  </si>
  <si>
    <t>Герман Юрій Богданович</t>
  </si>
  <si>
    <t>САПР</t>
  </si>
  <si>
    <t>Безпека життєдіяльності та ОП</t>
  </si>
  <si>
    <t>Технічний сервіс в АПК</t>
  </si>
  <si>
    <t>Технології машини та О ПОіЗСГП</t>
  </si>
  <si>
    <t xml:space="preserve">Щербатий Іван Володимирович </t>
  </si>
  <si>
    <t xml:space="preserve">Березовський Петро Олександрович </t>
  </si>
  <si>
    <t xml:space="preserve">Лещишин Віталій Романович </t>
  </si>
  <si>
    <t xml:space="preserve">Пристай Павло Михайлович </t>
  </si>
  <si>
    <t xml:space="preserve">Стружинський Андрій Романович </t>
  </si>
  <si>
    <t xml:space="preserve">Шулежко Всеволод Романович </t>
  </si>
  <si>
    <t xml:space="preserve">Довгань Андрій Михайлович </t>
  </si>
  <si>
    <t xml:space="preserve">Грищук Олег Сергійович </t>
  </si>
  <si>
    <t xml:space="preserve">Криська Роман Андрійович </t>
  </si>
  <si>
    <t>Бенюк Дмитро Вікторович</t>
  </si>
  <si>
    <t xml:space="preserve">Габрієль Назарій Юрійович </t>
  </si>
  <si>
    <t>Венгер Василь-Олег Олегович</t>
  </si>
  <si>
    <t xml:space="preserve">Шевчук Богдан Тарасович </t>
  </si>
  <si>
    <t xml:space="preserve">Романюк Олег Олександрович </t>
  </si>
  <si>
    <t xml:space="preserve">Головчук Дмитро Юрійович </t>
  </si>
  <si>
    <t>Кузьмик Артур Юрійович</t>
  </si>
  <si>
    <t>Миронець Богдан Сергійович</t>
  </si>
  <si>
    <t>Гавор Володимир Сергійович</t>
  </si>
  <si>
    <t>Слободян Вадим Андрійович</t>
  </si>
  <si>
    <t>Петриця Володимир Тарасович</t>
  </si>
  <si>
    <t>Шевчук Денис Олексійович</t>
  </si>
  <si>
    <t>Хомишин Михайло Михайлович</t>
  </si>
  <si>
    <t>Чорний Володимир Степанович</t>
  </si>
  <si>
    <t>Літовчук Роман Анатолійович</t>
  </si>
  <si>
    <t>Дмитрук Іван Олександрович</t>
  </si>
  <si>
    <t>Вихопень Юрій Петрович</t>
  </si>
  <si>
    <t>Дищаківський Руслан Богданович</t>
  </si>
  <si>
    <t xml:space="preserve">Автомобільні двигуни  </t>
  </si>
  <si>
    <t>Технічна, комп'ютерна та ДДА</t>
  </si>
  <si>
    <t>Швиднюк Роман Олександрович</t>
  </si>
  <si>
    <t>Наконечний Андрій Петрович</t>
  </si>
  <si>
    <t>Сопець Олександр Олегович</t>
  </si>
  <si>
    <t>Прихід Любомир Олегович</t>
  </si>
  <si>
    <t>Васечко Микола Миколайович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</si>
</sst>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06">
    <xf numFmtId="0" fontId="0" fillId="0" borderId="0" xfId="0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ont="1"/>
    <xf numFmtId="0" fontId="5" fillId="0" borderId="6" xfId="0" applyFont="1" applyBorder="1" applyAlignment="1">
      <alignment horizontal="center" vertical="center"/>
    </xf>
    <xf numFmtId="0" fontId="7" fillId="0" borderId="0" xfId="0" applyFont="1"/>
    <xf numFmtId="0" fontId="8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textRotation="90" wrapText="1"/>
    </xf>
    <xf numFmtId="0" fontId="5" fillId="0" borderId="11" xfId="0" applyFont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1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textRotation="90" wrapText="1"/>
    </xf>
    <xf numFmtId="0" fontId="5" fillId="0" borderId="5" xfId="0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 textRotation="90" wrapText="1"/>
    </xf>
    <xf numFmtId="1" fontId="5" fillId="0" borderId="5" xfId="0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" fontId="5" fillId="0" borderId="11" xfId="0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0" fillId="0" borderId="0" xfId="0" applyFill="1"/>
    <xf numFmtId="0" fontId="10" fillId="0" borderId="0" xfId="0" applyFont="1" applyFill="1"/>
    <xf numFmtId="0" fontId="0" fillId="0" borderId="0" xfId="0" applyFont="1" applyFill="1"/>
    <xf numFmtId="0" fontId="5" fillId="0" borderId="1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textRotation="90"/>
    </xf>
    <xf numFmtId="0" fontId="8" fillId="0" borderId="8" xfId="0" applyFont="1" applyBorder="1" applyAlignment="1">
      <alignment horizontal="center" vertical="center" textRotation="90"/>
    </xf>
    <xf numFmtId="2" fontId="5" fillId="0" borderId="3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4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textRotation="90" wrapText="1"/>
    </xf>
    <xf numFmtId="0" fontId="11" fillId="0" borderId="11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1" xfId="0" applyFont="1" applyBorder="1"/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0" fillId="0" borderId="0" xfId="0" applyFont="1" applyFill="1" applyBorder="1"/>
    <xf numFmtId="0" fontId="6" fillId="0" borderId="0" xfId="0" applyFont="1"/>
    <xf numFmtId="0" fontId="4" fillId="0" borderId="0" xfId="0" applyFont="1" applyFill="1" applyBorder="1"/>
    <xf numFmtId="0" fontId="4" fillId="0" borderId="0" xfId="0" applyFont="1" applyBorder="1"/>
    <xf numFmtId="0" fontId="8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textRotation="90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11" fillId="0" borderId="5" xfId="0" applyFont="1" applyBorder="1" applyAlignment="1">
      <alignment vertical="center" wrapText="1"/>
    </xf>
    <xf numFmtId="0" fontId="6" fillId="0" borderId="8" xfId="0" applyFont="1" applyBorder="1" applyAlignment="1">
      <alignment horizontal="center" textRotation="90" wrapText="1"/>
    </xf>
    <xf numFmtId="0" fontId="13" fillId="0" borderId="0" xfId="0" applyFont="1" applyFill="1"/>
    <xf numFmtId="1" fontId="5" fillId="0" borderId="1" xfId="0" applyNumberFormat="1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/>
    </xf>
    <xf numFmtId="0" fontId="5" fillId="0" borderId="11" xfId="0" applyFont="1" applyFill="1" applyBorder="1" applyAlignment="1">
      <alignment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90"/>
    </xf>
    <xf numFmtId="0" fontId="8" fillId="0" borderId="1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6" fillId="0" borderId="1" xfId="0" applyFont="1" applyBorder="1" applyAlignment="1">
      <alignment vertical="center" textRotation="90" wrapText="1"/>
    </xf>
    <xf numFmtId="0" fontId="11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textRotation="90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11" fillId="0" borderId="11" xfId="0" applyFont="1" applyFill="1" applyBorder="1"/>
    <xf numFmtId="0" fontId="5" fillId="0" borderId="1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2" fontId="5" fillId="0" borderId="18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0" fontId="11" fillId="0" borderId="11" xfId="0" applyFont="1" applyBorder="1"/>
    <xf numFmtId="0" fontId="5" fillId="0" borderId="5" xfId="0" applyFont="1" applyBorder="1"/>
    <xf numFmtId="0" fontId="1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 indent="1"/>
    </xf>
    <xf numFmtId="0" fontId="5" fillId="0" borderId="5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left" vertical="center" wrapText="1" indent="1"/>
    </xf>
    <xf numFmtId="0" fontId="5" fillId="0" borderId="1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/>
    <xf numFmtId="0" fontId="5" fillId="2" borderId="1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 inden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textRotation="90"/>
    </xf>
    <xf numFmtId="0" fontId="8" fillId="0" borderId="4" xfId="0" applyFont="1" applyBorder="1" applyAlignment="1">
      <alignment horizontal="center" vertical="center" textRotation="90"/>
    </xf>
    <xf numFmtId="0" fontId="8" fillId="0" borderId="14" xfId="0" applyFont="1" applyBorder="1" applyAlignment="1">
      <alignment horizontal="center" vertical="center" textRotation="90"/>
    </xf>
    <xf numFmtId="0" fontId="8" fillId="0" borderId="5" xfId="0" applyFont="1" applyBorder="1" applyAlignment="1">
      <alignment horizontal="center" vertical="center" textRotation="90"/>
    </xf>
    <xf numFmtId="0" fontId="5" fillId="0" borderId="1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ont="1"/>
    <xf numFmtId="0" fontId="7" fillId="0" borderId="0" xfId="0" applyFont="1"/>
    <xf numFmtId="0" fontId="8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6" fillId="0" borderId="8" xfId="0" applyFont="1" applyBorder="1" applyAlignment="1">
      <alignment horizontal="center" vertical="center" textRotation="90" wrapText="1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8" fillId="0" borderId="8" xfId="0" applyFont="1" applyBorder="1" applyAlignment="1">
      <alignment horizontal="center" textRotation="90" wrapText="1"/>
    </xf>
    <xf numFmtId="0" fontId="5" fillId="0" borderId="7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vertical="center" wrapText="1"/>
    </xf>
    <xf numFmtId="0" fontId="0" fillId="0" borderId="0" xfId="0" applyFont="1" applyFill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/>
    <xf numFmtId="0" fontId="8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8" fillId="0" borderId="1" xfId="0" applyFont="1" applyBorder="1" applyAlignment="1">
      <alignment horizontal="center" textRotation="90"/>
    </xf>
    <xf numFmtId="0" fontId="4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textRotation="90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3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textRotation="90" wrapText="1"/>
    </xf>
    <xf numFmtId="0" fontId="7" fillId="0" borderId="0" xfId="0" applyFont="1" applyBorder="1"/>
    <xf numFmtId="0" fontId="13" fillId="0" borderId="0" xfId="0" applyFont="1" applyBorder="1"/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13" fillId="0" borderId="0" xfId="0" applyFont="1" applyFill="1"/>
    <xf numFmtId="0" fontId="13" fillId="0" borderId="0" xfId="0" applyFont="1" applyFill="1" applyBorder="1"/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/>
    <xf numFmtId="0" fontId="8" fillId="0" borderId="1" xfId="0" applyFont="1" applyBorder="1" applyAlignment="1">
      <alignment horizontal="center" vertical="center" textRotation="90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2" fontId="5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Border="1" applyAlignment="1">
      <alignment shrinkToFit="1"/>
    </xf>
    <xf numFmtId="1" fontId="5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left" vertical="center" shrinkToFit="1"/>
    </xf>
    <xf numFmtId="0" fontId="5" fillId="0" borderId="1" xfId="0" applyFont="1" applyBorder="1" applyAlignment="1">
      <alignment horizontal="center" shrinkToFit="1"/>
    </xf>
    <xf numFmtId="0" fontId="0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 textRotation="90" wrapText="1"/>
    </xf>
    <xf numFmtId="0" fontId="17" fillId="0" borderId="1" xfId="0" applyFont="1" applyBorder="1" applyAlignment="1">
      <alignment horizontal="center" vertical="center" textRotation="90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textRotation="90" wrapText="1"/>
    </xf>
    <xf numFmtId="0" fontId="6" fillId="0" borderId="0" xfId="0" applyFont="1" applyBorder="1"/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5" fillId="0" borderId="0" xfId="0" applyFont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2" fontId="5" fillId="0" borderId="3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/>
    <xf numFmtId="0" fontId="1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left" wrapTex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1" fontId="5" fillId="0" borderId="5" xfId="0" applyNumberFormat="1" applyFont="1" applyFill="1" applyBorder="1" applyAlignment="1">
      <alignment horizontal="center" vertical="center" shrinkToFit="1"/>
    </xf>
    <xf numFmtId="2" fontId="5" fillId="0" borderId="5" xfId="0" applyNumberFormat="1" applyFont="1" applyFill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11" xfId="0" applyFont="1" applyFill="1" applyBorder="1" applyAlignment="1">
      <alignment horizontal="center" vertical="center" shrinkToFit="1"/>
    </xf>
    <xf numFmtId="2" fontId="5" fillId="0" borderId="11" xfId="0" applyNumberFormat="1" applyFont="1" applyFill="1" applyBorder="1" applyAlignment="1">
      <alignment horizontal="center" vertical="center" shrinkToFit="1"/>
    </xf>
    <xf numFmtId="0" fontId="5" fillId="0" borderId="5" xfId="0" applyFont="1" applyBorder="1" applyAlignment="1">
      <alignment vertical="center" wrapText="1"/>
    </xf>
    <xf numFmtId="1" fontId="5" fillId="0" borderId="5" xfId="0" applyNumberFormat="1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1" fontId="5" fillId="0" borderId="11" xfId="0" applyNumberFormat="1" applyFont="1" applyFill="1" applyBorder="1" applyAlignment="1">
      <alignment horizontal="center" vertical="center"/>
    </xf>
    <xf numFmtId="2" fontId="5" fillId="0" borderId="11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wrapText="1"/>
    </xf>
    <xf numFmtId="0" fontId="13" fillId="0" borderId="5" xfId="0" applyFont="1" applyFill="1" applyBorder="1"/>
    <xf numFmtId="0" fontId="5" fillId="0" borderId="11" xfId="0" applyFont="1" applyBorder="1" applyAlignment="1">
      <alignment vertical="center"/>
    </xf>
    <xf numFmtId="0" fontId="5" fillId="0" borderId="1" xfId="0" applyFont="1" applyFill="1" applyBorder="1" applyAlignment="1">
      <alignment horizontal="center" shrinkToFit="1"/>
    </xf>
    <xf numFmtId="0" fontId="5" fillId="0" borderId="1" xfId="0" applyFont="1" applyBorder="1" applyAlignment="1">
      <alignment horizontal="left" vertical="center" shrinkToFit="1"/>
    </xf>
    <xf numFmtId="0" fontId="5" fillId="0" borderId="11" xfId="0" applyFont="1" applyFill="1" applyBorder="1" applyAlignment="1">
      <alignment horizontal="left" vertical="center" shrinkToFit="1"/>
    </xf>
    <xf numFmtId="0" fontId="5" fillId="0" borderId="5" xfId="0" applyFont="1" applyFill="1" applyBorder="1" applyAlignment="1">
      <alignment horizontal="left" vertical="center" shrinkToFit="1"/>
    </xf>
    <xf numFmtId="0" fontId="5" fillId="0" borderId="3" xfId="0" applyFont="1" applyFill="1" applyBorder="1" applyAlignment="1">
      <alignment horizontal="left" vertical="center" shrinkToFi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left" vertical="center" shrinkToFit="1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shrinkToFit="1"/>
    </xf>
    <xf numFmtId="2" fontId="5" fillId="0" borderId="0" xfId="0" applyNumberFormat="1" applyFont="1" applyFill="1" applyBorder="1" applyAlignment="1">
      <alignment horizontal="center" vertical="center" shrinkToFit="1"/>
    </xf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13" fillId="0" borderId="0" xfId="0" applyFont="1" applyBorder="1" applyAlignment="1">
      <alignment horizontal="center"/>
    </xf>
    <xf numFmtId="0" fontId="5" fillId="0" borderId="5" xfId="0" applyFont="1" applyBorder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90"/>
    </xf>
    <xf numFmtId="0" fontId="8" fillId="0" borderId="16" xfId="0" applyFont="1" applyBorder="1" applyAlignment="1">
      <alignment horizontal="center" vertical="center" textRotation="90"/>
    </xf>
    <xf numFmtId="0" fontId="8" fillId="0" borderId="20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0</xdr:row>
      <xdr:rowOff>57150</xdr:rowOff>
    </xdr:from>
    <xdr:to>
      <xdr:col>12</xdr:col>
      <xdr:colOff>1343025</xdr:colOff>
      <xdr:row>1</xdr:row>
      <xdr:rowOff>419100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95249" y="57150"/>
          <a:ext cx="9029701" cy="695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</a:t>
          </a:r>
          <a:r>
            <a:rPr lang="uk-UA" sz="14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успішності</a:t>
          </a:r>
          <a:endParaRPr lang="uk-UA" sz="1400" b="0" i="0" u="none" strike="noStrike" cap="all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студентів 1 курсу спеціальності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141 «Електроенергетика, електротехніка та електромеханіка»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ОС Бакалавр, </a:t>
          </a:r>
          <a:endParaRPr lang="uk-UA" sz="1400" b="0" i="0" baseline="0"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uk-UA" sz="1400" baseline="0">
              <a:effectLst/>
              <a:latin typeface="Times New Roman" pitchFamily="18" charset="0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latin typeface="Times New Roman" pitchFamily="18" charset="0"/>
              <a:ea typeface="+mn-ea"/>
              <a:cs typeface="Times New Roman" pitchFamily="18" charset="0"/>
            </a:rPr>
            <a:t> 13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студентів.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uk-UA" sz="14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endParaRPr lang="uk-UA" sz="8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400">
            <a:latin typeface="Times New Roman" pitchFamily="18" charset="0"/>
            <a:cs typeface="Times New Roman" pitchFamily="18" charset="0"/>
          </a:endParaRPr>
        </a:p>
        <a:p>
          <a:pPr algn="l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                                                      </a:t>
          </a:r>
        </a:p>
      </xdr:txBody>
    </xdr:sp>
    <xdr:clientData/>
  </xdr:twoCellAnchor>
  <xdr:twoCellAnchor>
    <xdr:from>
      <xdr:col>0</xdr:col>
      <xdr:colOff>95249</xdr:colOff>
      <xdr:row>12</xdr:row>
      <xdr:rowOff>99392</xdr:rowOff>
    </xdr:from>
    <xdr:to>
      <xdr:col>12</xdr:col>
      <xdr:colOff>1343025</xdr:colOff>
      <xdr:row>13</xdr:row>
      <xdr:rowOff>419100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95249" y="13139117"/>
          <a:ext cx="9029701" cy="729283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</a:t>
          </a:r>
          <a:r>
            <a:rPr lang="uk-UA" sz="14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успішності</a:t>
          </a:r>
          <a:endParaRPr lang="uk-UA" sz="1400" b="0" i="0" u="none" strike="noStrike" cap="all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студентів 1 курсу спеціальності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133 «Галузеве машинобудування»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ОС Бакалавр, </a:t>
          </a:r>
          <a:endParaRPr lang="uk-UA" sz="1400" b="0" i="0" baseline="0"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uk-UA" sz="1400" baseline="0">
              <a:effectLst/>
              <a:latin typeface="Times New Roman" pitchFamily="18" charset="0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latin typeface="Times New Roman" pitchFamily="18" charset="0"/>
              <a:ea typeface="+mn-ea"/>
              <a:cs typeface="Times New Roman" pitchFamily="18" charset="0"/>
            </a:rPr>
            <a:t> 12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студентів.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uk-UA" sz="14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endParaRPr lang="uk-UA" sz="8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400">
            <a:latin typeface="Times New Roman" pitchFamily="18" charset="0"/>
            <a:cs typeface="Times New Roman" pitchFamily="18" charset="0"/>
          </a:endParaRPr>
        </a:p>
        <a:p>
          <a:pPr algn="l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                                                      </a:t>
          </a:r>
        </a:p>
      </xdr:txBody>
    </xdr:sp>
    <xdr:clientData/>
  </xdr:twoCellAnchor>
  <xdr:twoCellAnchor>
    <xdr:from>
      <xdr:col>0</xdr:col>
      <xdr:colOff>0</xdr:colOff>
      <xdr:row>23</xdr:row>
      <xdr:rowOff>74544</xdr:rowOff>
    </xdr:from>
    <xdr:to>
      <xdr:col>12</xdr:col>
      <xdr:colOff>1171575</xdr:colOff>
      <xdr:row>24</xdr:row>
      <xdr:rowOff>291353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0" y="13230250"/>
          <a:ext cx="8959663" cy="810721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успішності</a:t>
          </a:r>
        </a:p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студентів 1 курсу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ОС Бакалавр 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спеціальності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126 «Інформаційні системи і технології»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uk-UA" sz="1400" b="0" i="0" baseline="0">
            <a:latin typeface="Times New Roman" pitchFamily="18" charset="0"/>
            <a:ea typeface="+mn-ea"/>
            <a:cs typeface="Times New Roman" pitchFamily="18" charset="0"/>
          </a:endParaRPr>
        </a:p>
        <a:p>
          <a:pPr algn="ctr" rtl="0" eaLnBrk="1" fontAlgn="auto" latinLnBrk="0" hangingPunct="1"/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latin typeface="Times New Roman" pitchFamily="18" charset="0"/>
              <a:ea typeface="+mn-ea"/>
              <a:cs typeface="Times New Roman" pitchFamily="18" charset="0"/>
            </a:rPr>
            <a:t> 6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студентів.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  <xdr:twoCellAnchor>
    <xdr:from>
      <xdr:col>1</xdr:col>
      <xdr:colOff>0</xdr:colOff>
      <xdr:row>34</xdr:row>
      <xdr:rowOff>112058</xdr:rowOff>
    </xdr:from>
    <xdr:to>
      <xdr:col>12</xdr:col>
      <xdr:colOff>1367117</xdr:colOff>
      <xdr:row>35</xdr:row>
      <xdr:rowOff>0</xdr:rowOff>
    </xdr:to>
    <xdr:sp macro="" textlink="">
      <xdr:nvSpPr>
        <xdr:cNvPr id="9" name="Text Box 3"/>
        <xdr:cNvSpPr txBox="1">
          <a:spLocks noChangeArrowheads="1"/>
        </xdr:cNvSpPr>
      </xdr:nvSpPr>
      <xdr:spPr bwMode="auto">
        <a:xfrm>
          <a:off x="266700" y="30315833"/>
          <a:ext cx="8882342" cy="226358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>
            <a:defRPr sz="1000"/>
          </a:pPr>
          <a:endParaRPr lang="uk-UA" sz="800">
            <a:effectLst/>
            <a:latin typeface="Times New Roman" pitchFamily="18" charset="0"/>
            <a:cs typeface="Times New Roman" pitchFamily="18" charset="0"/>
          </a:endParaRPr>
        </a:p>
        <a:p>
          <a:pPr algn="r" rtl="0">
            <a:lnSpc>
              <a:spcPct val="150000"/>
            </a:lnSpc>
          </a:pP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Голова стипендіальної комісії:  Володимир </a:t>
          </a:r>
          <a:r>
            <a:rPr lang="uk-UA" sz="11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Снітинський 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___________ </a:t>
          </a:r>
          <a:endParaRPr lang="uk-UA" sz="1100">
            <a:effectLst/>
            <a:latin typeface="Times New Roman" pitchFamily="18" charset="0"/>
            <a:cs typeface="Times New Roman" pitchFamily="18" charset="0"/>
          </a:endParaRPr>
        </a:p>
        <a:p>
          <a:pPr algn="r" rtl="0">
            <a:lnSpc>
              <a:spcPct val="150000"/>
            </a:lnSpc>
          </a:pP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                                 Члени комісії:    Степан </a:t>
          </a:r>
          <a:r>
            <a:rPr lang="uk-UA" sz="11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Ковалишин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___________</a:t>
          </a:r>
          <a:endParaRPr lang="uk-UA" sz="1100">
            <a:effectLst/>
            <a:latin typeface="Times New Roman" pitchFamily="18" charset="0"/>
            <a:cs typeface="Times New Roman" pitchFamily="18" charset="0"/>
          </a:endParaRPr>
        </a:p>
        <a:p>
          <a:pPr algn="r" rtl="0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Галина </a:t>
          </a:r>
          <a:r>
            <a:rPr lang="uk-UA" sz="110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Матвіїв</a:t>
          </a: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 rtl="0">
            <a:lnSpc>
              <a:spcPct val="150000"/>
            </a:lnSpc>
          </a:pP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Марія </a:t>
          </a:r>
          <a:r>
            <a:rPr lang="uk-UA" sz="11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Коваль</a:t>
          </a:r>
          <a:r>
            <a:rPr lang="uk-UA" sz="11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___________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Христина ІВАСІВ ___________ 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Віталій МАРТИНЮК ___________ 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Марта ЦАП</a:t>
          </a:r>
          <a:r>
            <a:rPr lang="uk-UA" sz="11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 </a:t>
          </a: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___________ 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Андрій </a:t>
          </a:r>
          <a:r>
            <a:rPr lang="uk-UA" sz="110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Баранецький</a:t>
          </a: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 ___________ 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algn="r">
            <a:lnSpc>
              <a:spcPct val="150000"/>
            </a:lnSpc>
          </a:pPr>
          <a:r>
            <a:rPr lang="uk-UA" sz="1100">
              <a:effectLst/>
              <a:latin typeface="Times New Roman" pitchFamily="18" charset="0"/>
              <a:ea typeface="+mn-ea"/>
              <a:cs typeface="Times New Roman" pitchFamily="18" charset="0"/>
            </a:rPr>
            <a:t>Богдан ТУРКОЦЬ ___________ </a:t>
          </a:r>
          <a:endParaRPr lang="uk-UA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endParaRPr lang="ru-RU" sz="1100">
            <a:latin typeface="Times New Roman" pitchFamily="18" charset="0"/>
            <a:cs typeface="Times New Roman" pitchFamily="18" charset="0"/>
          </a:endParaRPr>
        </a:p>
        <a:p>
          <a:pPr algn="l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                                                      </a:t>
          </a:r>
        </a:p>
      </xdr:txBody>
    </xdr:sp>
    <xdr:clientData/>
  </xdr:twoCellAnchor>
  <xdr:twoCellAnchor>
    <xdr:from>
      <xdr:col>0</xdr:col>
      <xdr:colOff>0</xdr:colOff>
      <xdr:row>39</xdr:row>
      <xdr:rowOff>44824</xdr:rowOff>
    </xdr:from>
    <xdr:to>
      <xdr:col>13</xdr:col>
      <xdr:colOff>56030</xdr:colOff>
      <xdr:row>43</xdr:row>
      <xdr:rowOff>0</xdr:rowOff>
    </xdr:to>
    <xdr:sp macro="" textlink="">
      <xdr:nvSpPr>
        <xdr:cNvPr id="13" name="Text Box 3"/>
        <xdr:cNvSpPr txBox="1">
          <a:spLocks noChangeArrowheads="1"/>
        </xdr:cNvSpPr>
      </xdr:nvSpPr>
      <xdr:spPr bwMode="auto">
        <a:xfrm>
          <a:off x="0" y="44793274"/>
          <a:ext cx="9219080" cy="717176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успішності</a:t>
          </a:r>
        </a:p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студентів 1 курсу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ОС Бакалавр 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спеціальності </a:t>
          </a:r>
          <a:r>
            <a:rPr lang="uk-UA" sz="1100">
              <a:effectLst/>
              <a:latin typeface="+mn-lt"/>
              <a:ea typeface="+mn-ea"/>
              <a:cs typeface="+mn-cs"/>
            </a:rPr>
            <a:t>«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Комп</a:t>
          </a:r>
          <a:r>
            <a:rPr lang="en-US" sz="1400">
              <a:effectLst/>
              <a:latin typeface="Times New Roman" pitchFamily="18" charset="0"/>
              <a:ea typeface="+mn-ea"/>
              <a:cs typeface="Times New Roman" pitchFamily="18" charset="0"/>
            </a:rPr>
            <a:t>'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ютерні науки»</a:t>
          </a:r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b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За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latin typeface="Times New Roman" pitchFamily="18" charset="0"/>
              <a:ea typeface="+mn-ea"/>
              <a:cs typeface="Times New Roman" pitchFamily="18" charset="0"/>
            </a:rPr>
            <a:t> 4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студентів.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  <xdr:twoCellAnchor>
    <xdr:from>
      <xdr:col>0</xdr:col>
      <xdr:colOff>114300</xdr:colOff>
      <xdr:row>51</xdr:row>
      <xdr:rowOff>28575</xdr:rowOff>
    </xdr:from>
    <xdr:to>
      <xdr:col>12</xdr:col>
      <xdr:colOff>1285875</xdr:colOff>
      <xdr:row>51</xdr:row>
      <xdr:rowOff>750794</xdr:rowOff>
    </xdr:to>
    <xdr:sp macro="" textlink="">
      <xdr:nvSpPr>
        <xdr:cNvPr id="10" name="Text Box 3"/>
        <xdr:cNvSpPr txBox="1">
          <a:spLocks noChangeArrowheads="1"/>
        </xdr:cNvSpPr>
      </xdr:nvSpPr>
      <xdr:spPr bwMode="auto">
        <a:xfrm>
          <a:off x="114300" y="28575"/>
          <a:ext cx="9020175" cy="72221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успішності</a:t>
          </a:r>
        </a:p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студентів 1 курсу спеціальності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141 «Електроенергетика, електротехніка та електромеханіка»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b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(скорочена програма навчання)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ОС Бакалавр.  За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latin typeface="Times New Roman" pitchFamily="18" charset="0"/>
              <a:ea typeface="+mn-ea"/>
              <a:cs typeface="Times New Roman" pitchFamily="18" charset="0"/>
            </a:rPr>
            <a:t>1</a:t>
          </a:r>
          <a:r>
            <a:rPr lang="en-US" sz="1400" b="1" u="sng" baseline="0">
              <a:latin typeface="Times New Roman" pitchFamily="18" charset="0"/>
              <a:ea typeface="+mn-ea"/>
              <a:cs typeface="Times New Roman" pitchFamily="18" charset="0"/>
            </a:rPr>
            <a:t>1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студентів.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  <xdr:twoCellAnchor>
    <xdr:from>
      <xdr:col>0</xdr:col>
      <xdr:colOff>0</xdr:colOff>
      <xdr:row>59</xdr:row>
      <xdr:rowOff>57151</xdr:rowOff>
    </xdr:from>
    <xdr:to>
      <xdr:col>13</xdr:col>
      <xdr:colOff>50938</xdr:colOff>
      <xdr:row>60</xdr:row>
      <xdr:rowOff>358589</xdr:rowOff>
    </xdr:to>
    <xdr:sp macro="" textlink="">
      <xdr:nvSpPr>
        <xdr:cNvPr id="12" name="Text Box 3"/>
        <xdr:cNvSpPr txBox="1">
          <a:spLocks noChangeArrowheads="1"/>
        </xdr:cNvSpPr>
      </xdr:nvSpPr>
      <xdr:spPr bwMode="auto">
        <a:xfrm>
          <a:off x="0" y="2838451"/>
          <a:ext cx="9280663" cy="711013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</a:t>
          </a:r>
          <a:r>
            <a:rPr lang="uk-UA" sz="14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успішності</a:t>
          </a:r>
          <a:endParaRPr lang="uk-UA" sz="1400" b="0" i="0" u="none" strike="noStrike" cap="all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студентів 1 курсу спеціальності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133 «Галузеве машинобудування»</a:t>
          </a:r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ОС Бакалавр,</a:t>
          </a:r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(скорочена програма навчання)</a:t>
          </a:r>
          <a:endParaRPr lang="uk-UA" sz="1400" b="0" i="0" baseline="0"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uk-UA" sz="1400" baseline="0">
              <a:effectLst/>
              <a:latin typeface="Times New Roman" pitchFamily="18" charset="0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en-US" sz="1400" b="1" u="sng" baseline="0">
              <a:latin typeface="Times New Roman" pitchFamily="18" charset="0"/>
              <a:ea typeface="+mn-ea"/>
              <a:cs typeface="Times New Roman" pitchFamily="18" charset="0"/>
            </a:rPr>
            <a:t>12</a:t>
          </a:r>
          <a:r>
            <a:rPr lang="uk-UA" sz="1400" b="1" u="sng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студенти.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uk-UA" sz="14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endParaRPr lang="uk-UA" sz="8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400">
            <a:latin typeface="Times New Roman" pitchFamily="18" charset="0"/>
            <a:cs typeface="Times New Roman" pitchFamily="18" charset="0"/>
          </a:endParaRPr>
        </a:p>
        <a:p>
          <a:pPr algn="l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                                                      </a:t>
          </a:r>
        </a:p>
      </xdr:txBody>
    </xdr:sp>
    <xdr:clientData/>
  </xdr:twoCellAnchor>
  <xdr:twoCellAnchor>
    <xdr:from>
      <xdr:col>0</xdr:col>
      <xdr:colOff>0</xdr:colOff>
      <xdr:row>69</xdr:row>
      <xdr:rowOff>44823</xdr:rowOff>
    </xdr:from>
    <xdr:to>
      <xdr:col>13</xdr:col>
      <xdr:colOff>56030</xdr:colOff>
      <xdr:row>73</xdr:row>
      <xdr:rowOff>0</xdr:rowOff>
    </xdr:to>
    <xdr:sp macro="" textlink="">
      <xdr:nvSpPr>
        <xdr:cNvPr id="14" name="Text Box 3"/>
        <xdr:cNvSpPr txBox="1">
          <a:spLocks noChangeArrowheads="1"/>
        </xdr:cNvSpPr>
      </xdr:nvSpPr>
      <xdr:spPr bwMode="auto">
        <a:xfrm>
          <a:off x="0" y="5274048"/>
          <a:ext cx="9285755" cy="71717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успішності</a:t>
          </a:r>
        </a:p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студентів 1 курсу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ОС Бакалавр 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спеціальності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126 «Інформаційні системи і технології»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(скорочена програма навчання) </a:t>
          </a:r>
          <a:endParaRPr lang="uk-UA" sz="1400" b="0" i="0" baseline="0">
            <a:latin typeface="Times New Roman" pitchFamily="18" charset="0"/>
            <a:ea typeface="+mn-ea"/>
            <a:cs typeface="Times New Roman" pitchFamily="18" charset="0"/>
          </a:endParaRPr>
        </a:p>
        <a:p>
          <a:pPr algn="ctr" rtl="0" eaLnBrk="1" fontAlgn="auto" latinLnBrk="0" hangingPunct="1"/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latin typeface="Times New Roman" pitchFamily="18" charset="0"/>
              <a:ea typeface="+mn-ea"/>
              <a:cs typeface="Times New Roman" pitchFamily="18" charset="0"/>
            </a:rPr>
            <a:t> 1</a:t>
          </a:r>
          <a:r>
            <a:rPr lang="en-US" sz="1400" b="1" u="sng" baseline="0">
              <a:latin typeface="Times New Roman" pitchFamily="18" charset="0"/>
              <a:ea typeface="+mn-ea"/>
              <a:cs typeface="Times New Roman" pitchFamily="18" charset="0"/>
            </a:rPr>
            <a:t>9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студентів.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  <xdr:twoCellAnchor>
    <xdr:from>
      <xdr:col>0</xdr:col>
      <xdr:colOff>0</xdr:colOff>
      <xdr:row>86</xdr:row>
      <xdr:rowOff>44825</xdr:rowOff>
    </xdr:from>
    <xdr:to>
      <xdr:col>13</xdr:col>
      <xdr:colOff>56030</xdr:colOff>
      <xdr:row>88</xdr:row>
      <xdr:rowOff>161366</xdr:rowOff>
    </xdr:to>
    <xdr:sp macro="" textlink="">
      <xdr:nvSpPr>
        <xdr:cNvPr id="16" name="Text Box 3"/>
        <xdr:cNvSpPr txBox="1">
          <a:spLocks noChangeArrowheads="1"/>
        </xdr:cNvSpPr>
      </xdr:nvSpPr>
      <xdr:spPr bwMode="auto">
        <a:xfrm>
          <a:off x="0" y="8922125"/>
          <a:ext cx="9285755" cy="726141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успішності</a:t>
          </a:r>
        </a:p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студентів 1 курсу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ОС Бакалавр 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спеціальності </a:t>
          </a:r>
          <a:r>
            <a:rPr lang="uk-UA" sz="1200">
              <a:effectLst/>
              <a:latin typeface="Times New Roman" pitchFamily="18" charset="0"/>
              <a:ea typeface="+mn-ea"/>
              <a:cs typeface="Times New Roman" pitchFamily="18" charset="0"/>
            </a:rPr>
            <a:t>151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«Автоматизація та комп</a:t>
          </a:r>
          <a:r>
            <a:rPr lang="en-US" sz="1400">
              <a:effectLst/>
              <a:latin typeface="Times New Roman" pitchFamily="18" charset="0"/>
              <a:ea typeface="+mn-ea"/>
              <a:cs typeface="Times New Roman" pitchFamily="18" charset="0"/>
            </a:rPr>
            <a:t>'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ютерно-інтегровані технології»</a:t>
          </a:r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b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uk-UA" sz="12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(</a:t>
          </a:r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скорочена програма навчання)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latin typeface="Times New Roman" pitchFamily="18" charset="0"/>
              <a:ea typeface="+mn-ea"/>
              <a:cs typeface="Times New Roman" pitchFamily="18" charset="0"/>
            </a:rPr>
            <a:t> 16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студентів.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  <xdr:twoCellAnchor>
    <xdr:from>
      <xdr:col>0</xdr:col>
      <xdr:colOff>95249</xdr:colOff>
      <xdr:row>99</xdr:row>
      <xdr:rowOff>57150</xdr:rowOff>
    </xdr:from>
    <xdr:to>
      <xdr:col>12</xdr:col>
      <xdr:colOff>1343025</xdr:colOff>
      <xdr:row>100</xdr:row>
      <xdr:rowOff>419100</xdr:rowOff>
    </xdr:to>
    <xdr:sp macro="" textlink="">
      <xdr:nvSpPr>
        <xdr:cNvPr id="18" name="Text Box 3"/>
        <xdr:cNvSpPr txBox="1">
          <a:spLocks noChangeArrowheads="1"/>
        </xdr:cNvSpPr>
      </xdr:nvSpPr>
      <xdr:spPr bwMode="auto">
        <a:xfrm>
          <a:off x="95249" y="57150"/>
          <a:ext cx="9105901" cy="695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</a:t>
          </a:r>
          <a:r>
            <a:rPr lang="uk-UA" sz="14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успішності</a:t>
          </a:r>
          <a:endParaRPr lang="uk-UA" sz="1400" b="0" i="0" u="none" strike="noStrike" cap="all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студентів 2 курсу спеціальності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141 «Електроенергетика, електротехніка та електромеханіка»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ОС Бакалавр, </a:t>
          </a:r>
          <a:endParaRPr lang="uk-UA" sz="1400" b="0" i="0" baseline="0"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uk-UA" sz="1400" baseline="0">
              <a:effectLst/>
              <a:latin typeface="Times New Roman" pitchFamily="18" charset="0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latin typeface="Times New Roman" pitchFamily="18" charset="0"/>
              <a:ea typeface="+mn-ea"/>
              <a:cs typeface="Times New Roman" pitchFamily="18" charset="0"/>
            </a:rPr>
            <a:t> 12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студентів.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uk-UA" sz="14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endParaRPr lang="uk-UA" sz="8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400">
            <a:latin typeface="Times New Roman" pitchFamily="18" charset="0"/>
            <a:cs typeface="Times New Roman" pitchFamily="18" charset="0"/>
          </a:endParaRPr>
        </a:p>
        <a:p>
          <a:pPr algn="l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                                                      </a:t>
          </a:r>
        </a:p>
      </xdr:txBody>
    </xdr:sp>
    <xdr:clientData/>
  </xdr:twoCellAnchor>
  <xdr:twoCellAnchor>
    <xdr:from>
      <xdr:col>0</xdr:col>
      <xdr:colOff>95249</xdr:colOff>
      <xdr:row>110</xdr:row>
      <xdr:rowOff>99392</xdr:rowOff>
    </xdr:from>
    <xdr:to>
      <xdr:col>12</xdr:col>
      <xdr:colOff>1343025</xdr:colOff>
      <xdr:row>111</xdr:row>
      <xdr:rowOff>419100</xdr:rowOff>
    </xdr:to>
    <xdr:sp macro="" textlink="">
      <xdr:nvSpPr>
        <xdr:cNvPr id="19" name="Text Box 3"/>
        <xdr:cNvSpPr txBox="1">
          <a:spLocks noChangeArrowheads="1"/>
        </xdr:cNvSpPr>
      </xdr:nvSpPr>
      <xdr:spPr bwMode="auto">
        <a:xfrm>
          <a:off x="95249" y="2994992"/>
          <a:ext cx="9105901" cy="729283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</a:t>
          </a:r>
          <a:r>
            <a:rPr lang="uk-UA" sz="14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успішності</a:t>
          </a:r>
          <a:endParaRPr lang="uk-UA" sz="1400" b="0" i="0" u="none" strike="noStrike" cap="all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студентів 2 курсу спеціальності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133 «Галузеве машинобудування»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ОС Бакалавр, </a:t>
          </a:r>
          <a:endParaRPr lang="uk-UA" sz="1400" b="0" i="0" baseline="0"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uk-UA" sz="1400" baseline="0">
              <a:effectLst/>
              <a:latin typeface="Times New Roman" pitchFamily="18" charset="0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latin typeface="Times New Roman" pitchFamily="18" charset="0"/>
              <a:ea typeface="+mn-ea"/>
              <a:cs typeface="Times New Roman" pitchFamily="18" charset="0"/>
            </a:rPr>
            <a:t> 12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студентів.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uk-UA" sz="14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endParaRPr lang="uk-UA" sz="8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400">
            <a:latin typeface="Times New Roman" pitchFamily="18" charset="0"/>
            <a:cs typeface="Times New Roman" pitchFamily="18" charset="0"/>
          </a:endParaRPr>
        </a:p>
        <a:p>
          <a:pPr algn="l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                                                      </a:t>
          </a:r>
        </a:p>
      </xdr:txBody>
    </xdr:sp>
    <xdr:clientData/>
  </xdr:twoCellAnchor>
  <xdr:twoCellAnchor>
    <xdr:from>
      <xdr:col>0</xdr:col>
      <xdr:colOff>0</xdr:colOff>
      <xdr:row>124</xdr:row>
      <xdr:rowOff>74545</xdr:rowOff>
    </xdr:from>
    <xdr:to>
      <xdr:col>12</xdr:col>
      <xdr:colOff>1171575</xdr:colOff>
      <xdr:row>125</xdr:row>
      <xdr:rowOff>224119</xdr:rowOff>
    </xdr:to>
    <xdr:sp macro="" textlink="">
      <xdr:nvSpPr>
        <xdr:cNvPr id="20" name="Text Box 3"/>
        <xdr:cNvSpPr txBox="1">
          <a:spLocks noChangeArrowheads="1"/>
        </xdr:cNvSpPr>
      </xdr:nvSpPr>
      <xdr:spPr bwMode="auto">
        <a:xfrm>
          <a:off x="0" y="6684895"/>
          <a:ext cx="9029700" cy="740124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успішності</a:t>
          </a:r>
        </a:p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студентів 2 курсу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ОС Бакалавр 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спеціальності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126 «Інформаційні системи і технології»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uk-UA" sz="1400" b="0" i="0" baseline="0">
            <a:latin typeface="Times New Roman" pitchFamily="18" charset="0"/>
            <a:ea typeface="+mn-ea"/>
            <a:cs typeface="Times New Roman" pitchFamily="18" charset="0"/>
          </a:endParaRPr>
        </a:p>
        <a:p>
          <a:pPr algn="ctr" rtl="0" eaLnBrk="1" fontAlgn="auto" latinLnBrk="0" hangingPunct="1"/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latin typeface="Times New Roman" pitchFamily="18" charset="0"/>
              <a:ea typeface="+mn-ea"/>
              <a:cs typeface="Times New Roman" pitchFamily="18" charset="0"/>
            </a:rPr>
            <a:t> 8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студентів.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  <xdr:twoCellAnchor>
    <xdr:from>
      <xdr:col>0</xdr:col>
      <xdr:colOff>0</xdr:colOff>
      <xdr:row>139</xdr:row>
      <xdr:rowOff>74544</xdr:rowOff>
    </xdr:from>
    <xdr:to>
      <xdr:col>12</xdr:col>
      <xdr:colOff>1171575</xdr:colOff>
      <xdr:row>140</xdr:row>
      <xdr:rowOff>291353</xdr:rowOff>
    </xdr:to>
    <xdr:sp macro="" textlink="">
      <xdr:nvSpPr>
        <xdr:cNvPr id="21" name="Text Box 3"/>
        <xdr:cNvSpPr txBox="1">
          <a:spLocks noChangeArrowheads="1"/>
        </xdr:cNvSpPr>
      </xdr:nvSpPr>
      <xdr:spPr bwMode="auto">
        <a:xfrm>
          <a:off x="0" y="10637769"/>
          <a:ext cx="9029700" cy="80735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успішності</a:t>
          </a:r>
        </a:p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студентів 2 курсу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ОС Бакалавр 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спеціальності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151 «Автоматизація та комп</a:t>
          </a:r>
          <a:r>
            <a:rPr lang="en-US" sz="1400">
              <a:effectLst/>
              <a:latin typeface="Times New Roman" pitchFamily="18" charset="0"/>
              <a:ea typeface="+mn-ea"/>
              <a:cs typeface="Times New Roman" pitchFamily="18" charset="0"/>
            </a:rPr>
            <a:t>'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ютерно-інтегровані технології»</a:t>
          </a:r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 </a:t>
          </a:r>
        </a:p>
        <a:p>
          <a:pPr algn="ctr" rtl="0" fontAlgn="base"/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За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latin typeface="Times New Roman" pitchFamily="18" charset="0"/>
              <a:ea typeface="+mn-ea"/>
              <a:cs typeface="Times New Roman" pitchFamily="18" charset="0"/>
            </a:rPr>
            <a:t> 3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студенти.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  <xdr:twoCellAnchor>
    <xdr:from>
      <xdr:col>0</xdr:col>
      <xdr:colOff>95249</xdr:colOff>
      <xdr:row>148</xdr:row>
      <xdr:rowOff>57150</xdr:rowOff>
    </xdr:from>
    <xdr:to>
      <xdr:col>12</xdr:col>
      <xdr:colOff>1343025</xdr:colOff>
      <xdr:row>149</xdr:row>
      <xdr:rowOff>419100</xdr:rowOff>
    </xdr:to>
    <xdr:sp macro="" textlink="">
      <xdr:nvSpPr>
        <xdr:cNvPr id="22" name="Text Box 3"/>
        <xdr:cNvSpPr txBox="1">
          <a:spLocks noChangeArrowheads="1"/>
        </xdr:cNvSpPr>
      </xdr:nvSpPr>
      <xdr:spPr bwMode="auto">
        <a:xfrm>
          <a:off x="95249" y="57150"/>
          <a:ext cx="9029701" cy="7524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</a:t>
          </a:r>
          <a:r>
            <a:rPr lang="uk-UA" sz="14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успішності</a:t>
          </a:r>
          <a:endParaRPr lang="uk-UA" sz="1400" b="0" i="0" u="none" strike="noStrike" cap="all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студентів 3 курсу спеціальності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141 «Електроенергетика, електротехніка та електромеханіка»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ОС Бакалавр, </a:t>
          </a:r>
          <a:endParaRPr lang="uk-UA" sz="1400" b="0" i="0" baseline="0"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uk-UA" sz="1400" baseline="0">
              <a:effectLst/>
              <a:latin typeface="Times New Roman" pitchFamily="18" charset="0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latin typeface="Times New Roman" pitchFamily="18" charset="0"/>
              <a:ea typeface="+mn-ea"/>
              <a:cs typeface="Times New Roman" pitchFamily="18" charset="0"/>
            </a:rPr>
            <a:t> 11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студентів.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uk-UA" sz="14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endParaRPr lang="uk-UA" sz="8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400">
            <a:latin typeface="Times New Roman" pitchFamily="18" charset="0"/>
            <a:cs typeface="Times New Roman" pitchFamily="18" charset="0"/>
          </a:endParaRPr>
        </a:p>
        <a:p>
          <a:pPr algn="l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                                                      </a:t>
          </a:r>
        </a:p>
      </xdr:txBody>
    </xdr:sp>
    <xdr:clientData/>
  </xdr:twoCellAnchor>
  <xdr:twoCellAnchor>
    <xdr:from>
      <xdr:col>0</xdr:col>
      <xdr:colOff>95249</xdr:colOff>
      <xdr:row>160</xdr:row>
      <xdr:rowOff>99392</xdr:rowOff>
    </xdr:from>
    <xdr:to>
      <xdr:col>12</xdr:col>
      <xdr:colOff>1343025</xdr:colOff>
      <xdr:row>161</xdr:row>
      <xdr:rowOff>419100</xdr:rowOff>
    </xdr:to>
    <xdr:sp macro="" textlink="">
      <xdr:nvSpPr>
        <xdr:cNvPr id="23" name="Text Box 3"/>
        <xdr:cNvSpPr txBox="1">
          <a:spLocks noChangeArrowheads="1"/>
        </xdr:cNvSpPr>
      </xdr:nvSpPr>
      <xdr:spPr bwMode="auto">
        <a:xfrm>
          <a:off x="95249" y="3909392"/>
          <a:ext cx="9029701" cy="729283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</a:t>
          </a:r>
          <a:r>
            <a:rPr lang="uk-UA" sz="14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успішності</a:t>
          </a:r>
          <a:endParaRPr lang="uk-UA" sz="1400" b="0" i="0" u="none" strike="noStrike" cap="all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студентів 3 курсу спеціальності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133 «Галузеве машинобудування»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ОС Бакалавр, </a:t>
          </a:r>
          <a:endParaRPr lang="uk-UA" sz="1400" b="0" i="0" baseline="0"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uk-UA" sz="1400" baseline="0">
              <a:effectLst/>
              <a:latin typeface="Times New Roman" pitchFamily="18" charset="0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latin typeface="Times New Roman" pitchFamily="18" charset="0"/>
              <a:ea typeface="+mn-ea"/>
              <a:cs typeface="Times New Roman" pitchFamily="18" charset="0"/>
            </a:rPr>
            <a:t> 12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студентів.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uk-UA" sz="14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endParaRPr lang="uk-UA" sz="8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400">
            <a:latin typeface="Times New Roman" pitchFamily="18" charset="0"/>
            <a:cs typeface="Times New Roman" pitchFamily="18" charset="0"/>
          </a:endParaRPr>
        </a:p>
        <a:p>
          <a:pPr algn="l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                                                      </a:t>
          </a:r>
        </a:p>
      </xdr:txBody>
    </xdr:sp>
    <xdr:clientData/>
  </xdr:twoCellAnchor>
  <xdr:twoCellAnchor>
    <xdr:from>
      <xdr:col>0</xdr:col>
      <xdr:colOff>0</xdr:colOff>
      <xdr:row>169</xdr:row>
      <xdr:rowOff>74544</xdr:rowOff>
    </xdr:from>
    <xdr:to>
      <xdr:col>12</xdr:col>
      <xdr:colOff>1171575</xdr:colOff>
      <xdr:row>170</xdr:row>
      <xdr:rowOff>480392</xdr:rowOff>
    </xdr:to>
    <xdr:sp macro="" textlink="">
      <xdr:nvSpPr>
        <xdr:cNvPr id="24" name="Text Box 3"/>
        <xdr:cNvSpPr txBox="1">
          <a:spLocks noChangeArrowheads="1"/>
        </xdr:cNvSpPr>
      </xdr:nvSpPr>
      <xdr:spPr bwMode="auto">
        <a:xfrm>
          <a:off x="0" y="7132569"/>
          <a:ext cx="8953500" cy="996398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успішності</a:t>
          </a:r>
        </a:p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студентів 3 курсу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ОС Бакалавр 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спеціальності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126 «Інформаційні системи і технології»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uk-UA" sz="1400" b="0" i="0" baseline="0">
            <a:latin typeface="Times New Roman" pitchFamily="18" charset="0"/>
            <a:ea typeface="+mn-ea"/>
            <a:cs typeface="Times New Roman" pitchFamily="18" charset="0"/>
          </a:endParaRPr>
        </a:p>
        <a:p>
          <a:pPr algn="ctr" rtl="0" eaLnBrk="1" fontAlgn="auto" latinLnBrk="0" hangingPunct="1"/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latin typeface="Times New Roman" pitchFamily="18" charset="0"/>
              <a:ea typeface="+mn-ea"/>
              <a:cs typeface="Times New Roman" pitchFamily="18" charset="0"/>
            </a:rPr>
            <a:t> 1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студент.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  <xdr:twoCellAnchor>
    <xdr:from>
      <xdr:col>0</xdr:col>
      <xdr:colOff>0</xdr:colOff>
      <xdr:row>177</xdr:row>
      <xdr:rowOff>74544</xdr:rowOff>
    </xdr:from>
    <xdr:to>
      <xdr:col>12</xdr:col>
      <xdr:colOff>1171575</xdr:colOff>
      <xdr:row>178</xdr:row>
      <xdr:rowOff>302559</xdr:rowOff>
    </xdr:to>
    <xdr:sp macro="" textlink="">
      <xdr:nvSpPr>
        <xdr:cNvPr id="25" name="Text Box 3"/>
        <xdr:cNvSpPr txBox="1">
          <a:spLocks noChangeArrowheads="1"/>
        </xdr:cNvSpPr>
      </xdr:nvSpPr>
      <xdr:spPr bwMode="auto">
        <a:xfrm>
          <a:off x="0" y="10647294"/>
          <a:ext cx="8953500" cy="81856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успішності</a:t>
          </a:r>
        </a:p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студентів 3 курсу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ОС Бакалавр 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спеціальності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151 «Автоматизація та комп</a:t>
          </a:r>
          <a:r>
            <a:rPr lang="en-US" sz="1400">
              <a:latin typeface="Times New Roman" pitchFamily="18" charset="0"/>
              <a:ea typeface="+mn-ea"/>
              <a:cs typeface="Times New Roman" pitchFamily="18" charset="0"/>
            </a:rPr>
            <a:t>'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ютерно-інтегровані технології»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uk-UA" sz="1400" b="0" i="0" baseline="0">
            <a:latin typeface="Times New Roman" pitchFamily="18" charset="0"/>
            <a:ea typeface="+mn-ea"/>
            <a:cs typeface="Times New Roman" pitchFamily="18" charset="0"/>
          </a:endParaRPr>
        </a:p>
        <a:p>
          <a:pPr algn="ctr" rtl="0" eaLnBrk="1" fontAlgn="auto" latinLnBrk="0" hangingPunct="1"/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latin typeface="Times New Roman" pitchFamily="18" charset="0"/>
              <a:ea typeface="+mn-ea"/>
              <a:cs typeface="Times New Roman" pitchFamily="18" charset="0"/>
            </a:rPr>
            <a:t> 3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студент.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  <xdr:twoCellAnchor>
    <xdr:from>
      <xdr:col>0</xdr:col>
      <xdr:colOff>238125</xdr:colOff>
      <xdr:row>187</xdr:row>
      <xdr:rowOff>0</xdr:rowOff>
    </xdr:from>
    <xdr:to>
      <xdr:col>12</xdr:col>
      <xdr:colOff>1371600</xdr:colOff>
      <xdr:row>190</xdr:row>
      <xdr:rowOff>179294</xdr:rowOff>
    </xdr:to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238125" y="0"/>
          <a:ext cx="8839200" cy="750794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>
            <a:defRPr sz="1000"/>
          </a:pPr>
          <a:r>
            <a:rPr lang="uk-UA" sz="1400" b="0" i="0" u="none" strike="noStrike" baseline="0">
              <a:solidFill>
                <a:sysClr val="windowText" lastClr="000000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solidFill>
                <a:sysClr val="windowText" lastClr="000000"/>
              </a:solidFill>
              <a:latin typeface="Times New Roman" pitchFamily="18" charset="0"/>
              <a:ea typeface="+mn-ea"/>
              <a:cs typeface="Times New Roman" pitchFamily="18" charset="0"/>
            </a:rPr>
            <a:t>Рейтинг </a:t>
          </a:r>
          <a:r>
            <a:rPr lang="uk-UA" sz="1400" b="0" i="0" cap="all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успішності</a:t>
          </a:r>
          <a:endParaRPr lang="uk-UA" sz="1400" b="0" i="0" u="none" strike="noStrike" cap="all" baseline="0">
            <a:solidFill>
              <a:sysClr val="windowText" lastClr="000000"/>
            </a:solidFill>
            <a:latin typeface="Times New Roman" pitchFamily="18" charset="0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uk-UA" sz="1400" b="0" i="0" baseline="0">
              <a:solidFill>
                <a:sysClr val="windowText" lastClr="000000"/>
              </a:solidFill>
              <a:latin typeface="Times New Roman" pitchFamily="18" charset="0"/>
              <a:ea typeface="+mn-ea"/>
              <a:cs typeface="Times New Roman" pitchFamily="18" charset="0"/>
            </a:rPr>
            <a:t>студентів 1 курсу </a:t>
          </a:r>
          <a:r>
            <a:rPr lang="uk-UA" sz="1400">
              <a:solidFill>
                <a:sysClr val="windowText" lastClr="000000"/>
              </a:solidFill>
              <a:latin typeface="Times New Roman" pitchFamily="18" charset="0"/>
              <a:ea typeface="+mn-ea"/>
              <a:cs typeface="Times New Roman" pitchFamily="18" charset="0"/>
            </a:rPr>
            <a:t>ОС Бакалавр </a:t>
          </a:r>
          <a:r>
            <a:rPr lang="uk-UA" sz="1400" b="0" i="0" baseline="0">
              <a:solidFill>
                <a:sysClr val="windowText" lastClr="000000"/>
              </a:solidFill>
              <a:latin typeface="Times New Roman" pitchFamily="18" charset="0"/>
              <a:ea typeface="+mn-ea"/>
              <a:cs typeface="Times New Roman" pitchFamily="18" charset="0"/>
            </a:rPr>
            <a:t>спеціальності 208 "Агроінженерія"</a:t>
          </a:r>
          <a:r>
            <a:rPr lang="uk-UA" sz="1400" b="0" i="0" u="none" strike="noStrike" baseline="0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.</a:t>
          </a:r>
        </a:p>
        <a:p>
          <a:pPr algn="ctr" rtl="0">
            <a:defRPr sz="1000"/>
          </a:pPr>
          <a:r>
            <a:rPr lang="uk-UA" sz="140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 24 </a:t>
          </a:r>
          <a:r>
            <a:rPr lang="uk-UA" sz="1400" baseline="0"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студентів.</a:t>
          </a:r>
          <a:endParaRPr lang="uk-UA" sz="1400"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  <a:p>
          <a:pPr rtl="0"/>
          <a:endParaRPr lang="uk-UA" sz="800"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uk-UA" sz="1400" b="0" i="0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400">
            <a:solidFill>
              <a:sysClr val="windowText" lastClr="000000"/>
            </a:solidFill>
            <a:latin typeface="Times New Roman" pitchFamily="18" charset="0"/>
            <a:cs typeface="Times New Roman" pitchFamily="18" charset="0"/>
          </a:endParaRPr>
        </a:p>
        <a:p>
          <a:pPr algn="l" rtl="0">
            <a:defRPr sz="1000"/>
          </a:pPr>
          <a:r>
            <a:rPr lang="uk-UA" sz="1400" b="0" i="0" u="none" strike="noStrike" baseline="0">
              <a:solidFill>
                <a:sysClr val="windowText" lastClr="000000"/>
              </a:solidFill>
              <a:latin typeface="Times New Roman Cyr"/>
              <a:cs typeface="Times New Roman Cyr"/>
            </a:rPr>
            <a:t>                                                                             </a:t>
          </a:r>
        </a:p>
      </xdr:txBody>
    </xdr:sp>
    <xdr:clientData/>
  </xdr:twoCellAnchor>
  <xdr:twoCellAnchor>
    <xdr:from>
      <xdr:col>0</xdr:col>
      <xdr:colOff>95249</xdr:colOff>
      <xdr:row>215</xdr:row>
      <xdr:rowOff>57151</xdr:rowOff>
    </xdr:from>
    <xdr:to>
      <xdr:col>12</xdr:col>
      <xdr:colOff>1028699</xdr:colOff>
      <xdr:row>216</xdr:row>
      <xdr:rowOff>115958</xdr:rowOff>
    </xdr:to>
    <xdr:sp macro="" textlink="">
      <xdr:nvSpPr>
        <xdr:cNvPr id="27" name="Text Box 3"/>
        <xdr:cNvSpPr txBox="1">
          <a:spLocks noChangeArrowheads="1"/>
        </xdr:cNvSpPr>
      </xdr:nvSpPr>
      <xdr:spPr bwMode="auto">
        <a:xfrm>
          <a:off x="95249" y="7715251"/>
          <a:ext cx="8639175" cy="70650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</a:t>
          </a:r>
          <a:r>
            <a:rPr lang="uk-UA" sz="14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успішності</a:t>
          </a:r>
          <a:endParaRPr lang="uk-UA" sz="1400" b="0" i="0" u="none" strike="noStrike" cap="all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студентів 1 курсу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ОС Бакалавр 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(скорочена програма навчання)  спеціальності 208 "Агроінженерія".</a:t>
          </a:r>
          <a:endParaRPr lang="uk-UA" sz="1400">
            <a:effectLst/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uk-UA" sz="1000">
              <a:latin typeface="+mn-lt"/>
              <a:ea typeface="+mn-ea"/>
              <a:cs typeface="+mn-cs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За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latin typeface="Times New Roman" pitchFamily="18" charset="0"/>
              <a:ea typeface="+mn-ea"/>
              <a:cs typeface="Times New Roman" pitchFamily="18" charset="0"/>
            </a:rPr>
            <a:t> 17 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студентів.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uk-UA" sz="14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endParaRPr lang="uk-UA" sz="8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400">
            <a:latin typeface="Times New Roman" pitchFamily="18" charset="0"/>
            <a:cs typeface="Times New Roman" pitchFamily="18" charset="0"/>
          </a:endParaRPr>
        </a:p>
        <a:p>
          <a:pPr algn="l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                                                      </a:t>
          </a:r>
        </a:p>
      </xdr:txBody>
    </xdr:sp>
    <xdr:clientData/>
  </xdr:twoCellAnchor>
  <xdr:twoCellAnchor>
    <xdr:from>
      <xdr:col>0</xdr:col>
      <xdr:colOff>114300</xdr:colOff>
      <xdr:row>228</xdr:row>
      <xdr:rowOff>28575</xdr:rowOff>
    </xdr:from>
    <xdr:to>
      <xdr:col>12</xdr:col>
      <xdr:colOff>1285875</xdr:colOff>
      <xdr:row>229</xdr:row>
      <xdr:rowOff>1793</xdr:rowOff>
    </xdr:to>
    <xdr:sp macro="" textlink="">
      <xdr:nvSpPr>
        <xdr:cNvPr id="28" name="Text Box 3"/>
        <xdr:cNvSpPr txBox="1">
          <a:spLocks noChangeArrowheads="1"/>
        </xdr:cNvSpPr>
      </xdr:nvSpPr>
      <xdr:spPr bwMode="auto">
        <a:xfrm>
          <a:off x="114300" y="11029950"/>
          <a:ext cx="8877300" cy="668543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успішності</a:t>
          </a:r>
        </a:p>
        <a:p>
          <a:pPr algn="ctr" rtl="0" fontAlgn="base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студентів 1 курсу спеціальності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274 «Автомобільний транспорт»</a:t>
          </a:r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ОС Бакалавр, </a:t>
          </a:r>
          <a:endParaRPr lang="uk-UA" sz="1400">
            <a:effectLst/>
            <a:latin typeface="Times New Roman" pitchFamily="18" charset="0"/>
            <a:cs typeface="Times New Roman" pitchFamily="18" charset="0"/>
          </a:endParaRPr>
        </a:p>
        <a:p>
          <a:pPr algn="ctr"/>
          <a:r>
            <a:rPr lang="uk-UA" sz="14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8</a:t>
          </a:r>
          <a:r>
            <a:rPr lang="uk-UA" sz="1400" b="1" u="none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u="none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с</a:t>
          </a:r>
          <a:r>
            <a:rPr lang="uk-UA" sz="1400" u="none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тудентів</a:t>
          </a:r>
          <a:r>
            <a:rPr lang="uk-UA" sz="14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  <xdr:twoCellAnchor>
    <xdr:from>
      <xdr:col>0</xdr:col>
      <xdr:colOff>0</xdr:colOff>
      <xdr:row>241</xdr:row>
      <xdr:rowOff>26895</xdr:rowOff>
    </xdr:from>
    <xdr:to>
      <xdr:col>12</xdr:col>
      <xdr:colOff>1171575</xdr:colOff>
      <xdr:row>241</xdr:row>
      <xdr:rowOff>762001</xdr:rowOff>
    </xdr:to>
    <xdr:sp macro="" textlink="">
      <xdr:nvSpPr>
        <xdr:cNvPr id="29" name="Text Box 3"/>
        <xdr:cNvSpPr txBox="1">
          <a:spLocks noChangeArrowheads="1"/>
        </xdr:cNvSpPr>
      </xdr:nvSpPr>
      <xdr:spPr bwMode="auto">
        <a:xfrm>
          <a:off x="0" y="14485845"/>
          <a:ext cx="8877300" cy="735106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Рейтинг успішності</a:t>
          </a:r>
          <a:endParaRPr lang="uk-UA" sz="1400">
            <a:effectLst/>
            <a:latin typeface="Times New Roman" pitchFamily="18" charset="0"/>
            <a:cs typeface="Times New Roman" pitchFamily="18" charset="0"/>
          </a:endParaRPr>
        </a:p>
        <a:p>
          <a:pPr algn="ctr" rtl="0" fontAlgn="base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студентів 1 курсу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ОС Бакалавр </a:t>
          </a:r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спеціальності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274 «Автомобільний транспорт»</a:t>
          </a:r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(СП навчання 1рік 10 міс. ) </a:t>
          </a:r>
        </a:p>
        <a:p>
          <a:pPr algn="ctr"/>
          <a:r>
            <a:rPr lang="uk-UA" sz="14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1" u="sng" baseline="0">
              <a:solidFill>
                <a:sysClr val="windowText" lastClr="000000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27</a:t>
          </a:r>
          <a:r>
            <a:rPr lang="uk-UA" sz="1400" b="1" u="sng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студентів.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  <xdr:twoCellAnchor>
    <xdr:from>
      <xdr:col>0</xdr:col>
      <xdr:colOff>0</xdr:colOff>
      <xdr:row>257</xdr:row>
      <xdr:rowOff>89647</xdr:rowOff>
    </xdr:from>
    <xdr:to>
      <xdr:col>12</xdr:col>
      <xdr:colOff>1171575</xdr:colOff>
      <xdr:row>258</xdr:row>
      <xdr:rowOff>215153</xdr:rowOff>
    </xdr:to>
    <xdr:sp macro="" textlink="">
      <xdr:nvSpPr>
        <xdr:cNvPr id="30" name="Text Box 3"/>
        <xdr:cNvSpPr txBox="1">
          <a:spLocks noChangeArrowheads="1"/>
        </xdr:cNvSpPr>
      </xdr:nvSpPr>
      <xdr:spPr bwMode="auto">
        <a:xfrm>
          <a:off x="0" y="19015822"/>
          <a:ext cx="8877300" cy="716056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marL="0" marR="0" lvl="0" indent="0" algn="ctr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uk-UA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kumimoji="0" lang="uk-UA" sz="1400" b="0" i="0" u="none" strike="noStrike" kern="0" cap="all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Рейтинг успішності</a:t>
          </a:r>
          <a:endParaRPr kumimoji="0" lang="uk-UA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itchFamily="18" charset="0"/>
            <a:cs typeface="Times New Roman" pitchFamily="18" charset="0"/>
          </a:endParaRPr>
        </a:p>
        <a:p>
          <a:pPr marL="0" marR="0" lvl="0" indent="0" algn="ctr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uk-UA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студентів 1 курсу ОС Бакалавр спеціальності 274 «Автомобільний транспорт» (СП навчання 2 роки 10міс. ) </a:t>
          </a:r>
          <a:endParaRPr kumimoji="0" lang="uk-UA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itchFamily="18" charset="0"/>
            <a:cs typeface="Times New Roman" pitchFamily="18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uk-UA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 За державним замовленням навчається </a:t>
          </a:r>
          <a:r>
            <a:rPr kumimoji="0" lang="uk-UA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5 </a:t>
          </a:r>
          <a:r>
            <a:rPr kumimoji="0" lang="uk-UA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студентів.</a:t>
          </a:r>
        </a:p>
      </xdr:txBody>
    </xdr:sp>
    <xdr:clientData/>
  </xdr:twoCellAnchor>
  <xdr:twoCellAnchor>
    <xdr:from>
      <xdr:col>0</xdr:col>
      <xdr:colOff>238125</xdr:colOff>
      <xdr:row>266</xdr:row>
      <xdr:rowOff>0</xdr:rowOff>
    </xdr:from>
    <xdr:to>
      <xdr:col>12</xdr:col>
      <xdr:colOff>1352550</xdr:colOff>
      <xdr:row>269</xdr:row>
      <xdr:rowOff>209550</xdr:rowOff>
    </xdr:to>
    <xdr:sp macro="" textlink="">
      <xdr:nvSpPr>
        <xdr:cNvPr id="31" name="Text Box 3"/>
        <xdr:cNvSpPr txBox="1">
          <a:spLocks noChangeArrowheads="1"/>
        </xdr:cNvSpPr>
      </xdr:nvSpPr>
      <xdr:spPr bwMode="auto">
        <a:xfrm>
          <a:off x="238125" y="22107525"/>
          <a:ext cx="8820150" cy="790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</a:t>
          </a:r>
          <a:r>
            <a:rPr lang="uk-UA" sz="14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успішності</a:t>
          </a:r>
          <a:endParaRPr lang="uk-UA" sz="1400" b="0" i="0" u="none" strike="noStrike" cap="all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студентів 2 курсу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ОС Бакалавр 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спеціальності 208 "Агроінженерія"</a:t>
          </a:r>
          <a:r>
            <a:rPr lang="uk-UA" sz="14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.</a:t>
          </a:r>
        </a:p>
        <a:p>
          <a:pPr algn="ctr" rtl="0">
            <a:defRPr sz="1000"/>
          </a:pP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effectLst/>
              <a:latin typeface="Times New Roman" pitchFamily="18" charset="0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effectLst/>
              <a:latin typeface="Times New Roman" pitchFamily="18" charset="0"/>
              <a:cs typeface="Times New Roman" pitchFamily="18" charset="0"/>
            </a:rPr>
            <a:t> 26 </a:t>
          </a:r>
          <a:r>
            <a:rPr lang="uk-UA" sz="1400" baseline="0">
              <a:effectLst/>
              <a:latin typeface="Times New Roman" pitchFamily="18" charset="0"/>
              <a:cs typeface="Times New Roman" pitchFamily="18" charset="0"/>
            </a:rPr>
            <a:t>студентів.</a:t>
          </a:r>
          <a:endParaRPr lang="uk-UA" sz="14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endParaRPr lang="uk-UA" sz="8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400">
            <a:latin typeface="Times New Roman" pitchFamily="18" charset="0"/>
            <a:cs typeface="Times New Roman" pitchFamily="18" charset="0"/>
          </a:endParaRPr>
        </a:p>
        <a:p>
          <a:pPr algn="l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                                                      </a:t>
          </a:r>
        </a:p>
      </xdr:txBody>
    </xdr:sp>
    <xdr:clientData/>
  </xdr:twoCellAnchor>
  <xdr:twoCellAnchor>
    <xdr:from>
      <xdr:col>0</xdr:col>
      <xdr:colOff>95249</xdr:colOff>
      <xdr:row>293</xdr:row>
      <xdr:rowOff>57151</xdr:rowOff>
    </xdr:from>
    <xdr:to>
      <xdr:col>12</xdr:col>
      <xdr:colOff>1028699</xdr:colOff>
      <xdr:row>294</xdr:row>
      <xdr:rowOff>115958</xdr:rowOff>
    </xdr:to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95249" y="29660851"/>
          <a:ext cx="8639175" cy="70650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</a:t>
          </a:r>
          <a:r>
            <a:rPr lang="uk-UA" sz="14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успішності</a:t>
          </a:r>
          <a:endParaRPr lang="uk-UA" sz="1400" b="0" i="0" u="none" strike="noStrike" cap="all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студентів 2 курсу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ОС Бакалавр 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(скорочена програма навчання)  спеціальності 208 "Агроінженерія".</a:t>
          </a:r>
          <a:endParaRPr lang="uk-UA" sz="1400">
            <a:effectLst/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uk-UA" sz="1000">
              <a:latin typeface="+mn-lt"/>
              <a:ea typeface="+mn-ea"/>
              <a:cs typeface="+mn-cs"/>
            </a:rPr>
            <a:t>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За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latin typeface="Times New Roman" pitchFamily="18" charset="0"/>
              <a:ea typeface="+mn-ea"/>
              <a:cs typeface="Times New Roman" pitchFamily="18" charset="0"/>
            </a:rPr>
            <a:t> 13  </a:t>
          </a:r>
          <a:r>
            <a:rPr lang="uk-UA" sz="1400" baseline="0">
              <a:latin typeface="Times New Roman" pitchFamily="18" charset="0"/>
              <a:ea typeface="+mn-ea"/>
              <a:cs typeface="Times New Roman" pitchFamily="18" charset="0"/>
            </a:rPr>
            <a:t>студентів.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uk-UA" sz="14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endParaRPr lang="uk-UA" sz="8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400">
            <a:latin typeface="Times New Roman" pitchFamily="18" charset="0"/>
            <a:cs typeface="Times New Roman" pitchFamily="18" charset="0"/>
          </a:endParaRPr>
        </a:p>
        <a:p>
          <a:pPr algn="l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                                                      </a:t>
          </a:r>
        </a:p>
      </xdr:txBody>
    </xdr:sp>
    <xdr:clientData/>
  </xdr:twoCellAnchor>
  <xdr:twoCellAnchor>
    <xdr:from>
      <xdr:col>0</xdr:col>
      <xdr:colOff>114300</xdr:colOff>
      <xdr:row>309</xdr:row>
      <xdr:rowOff>28575</xdr:rowOff>
    </xdr:from>
    <xdr:to>
      <xdr:col>12</xdr:col>
      <xdr:colOff>1285875</xdr:colOff>
      <xdr:row>310</xdr:row>
      <xdr:rowOff>1793</xdr:rowOff>
    </xdr:to>
    <xdr:sp macro="" textlink="">
      <xdr:nvSpPr>
        <xdr:cNvPr id="33" name="Text Box 3"/>
        <xdr:cNvSpPr txBox="1">
          <a:spLocks noChangeArrowheads="1"/>
        </xdr:cNvSpPr>
      </xdr:nvSpPr>
      <xdr:spPr bwMode="auto">
        <a:xfrm>
          <a:off x="114300" y="33851850"/>
          <a:ext cx="8877300" cy="668543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успішності</a:t>
          </a:r>
        </a:p>
        <a:p>
          <a:pPr algn="ctr" rtl="0" fontAlgn="base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студентів 2 курсу спеціальності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274 «Автомобільний транспорт»</a:t>
          </a:r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ОС Бакалавр, </a:t>
          </a:r>
          <a:endParaRPr lang="uk-UA" sz="1400">
            <a:effectLst/>
            <a:latin typeface="Times New Roman" pitchFamily="18" charset="0"/>
            <a:cs typeface="Times New Roman" pitchFamily="18" charset="0"/>
          </a:endParaRPr>
        </a:p>
        <a:p>
          <a:pPr algn="ctr"/>
          <a:r>
            <a:rPr lang="uk-UA" sz="14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12 </a:t>
          </a:r>
          <a:r>
            <a:rPr lang="uk-UA" sz="14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студентів.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  <xdr:twoCellAnchor>
    <xdr:from>
      <xdr:col>0</xdr:col>
      <xdr:colOff>238125</xdr:colOff>
      <xdr:row>322</xdr:row>
      <xdr:rowOff>0</xdr:rowOff>
    </xdr:from>
    <xdr:to>
      <xdr:col>12</xdr:col>
      <xdr:colOff>1352550</xdr:colOff>
      <xdr:row>325</xdr:row>
      <xdr:rowOff>209550</xdr:rowOff>
    </xdr:to>
    <xdr:sp macro="" textlink="">
      <xdr:nvSpPr>
        <xdr:cNvPr id="34" name="Text Box 3"/>
        <xdr:cNvSpPr txBox="1">
          <a:spLocks noChangeArrowheads="1"/>
        </xdr:cNvSpPr>
      </xdr:nvSpPr>
      <xdr:spPr bwMode="auto">
        <a:xfrm>
          <a:off x="238125" y="37576125"/>
          <a:ext cx="8820150" cy="723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</a:t>
          </a:r>
          <a:r>
            <a:rPr lang="uk-UA" sz="1400" b="0" i="0" cap="all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успішності</a:t>
          </a:r>
          <a:endParaRPr lang="uk-UA" sz="1400" b="0" i="0" u="none" strike="noStrike" cap="all" baseline="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студентів 3 курсу </a:t>
          </a:r>
          <a:r>
            <a:rPr lang="uk-UA" sz="1400">
              <a:latin typeface="Times New Roman" pitchFamily="18" charset="0"/>
              <a:ea typeface="+mn-ea"/>
              <a:cs typeface="Times New Roman" pitchFamily="18" charset="0"/>
            </a:rPr>
            <a:t>ОС Бакалавр </a:t>
          </a:r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спеціальності 208 "Агроінженерія"</a:t>
          </a:r>
          <a:r>
            <a:rPr lang="uk-UA" sz="14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.</a:t>
          </a:r>
        </a:p>
        <a:p>
          <a:pPr algn="ctr" rtl="0">
            <a:defRPr sz="1000"/>
          </a:pP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effectLst/>
              <a:latin typeface="Times New Roman" pitchFamily="18" charset="0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effectLst/>
              <a:latin typeface="Times New Roman" pitchFamily="18" charset="0"/>
              <a:cs typeface="Times New Roman" pitchFamily="18" charset="0"/>
            </a:rPr>
            <a:t> 21 </a:t>
          </a:r>
          <a:r>
            <a:rPr lang="uk-UA" sz="1400" baseline="0">
              <a:effectLst/>
              <a:latin typeface="Times New Roman" pitchFamily="18" charset="0"/>
              <a:cs typeface="Times New Roman" pitchFamily="18" charset="0"/>
            </a:rPr>
            <a:t>студент.</a:t>
          </a:r>
          <a:endParaRPr lang="uk-UA" sz="14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endParaRPr lang="uk-UA" sz="8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400">
            <a:latin typeface="Times New Roman" pitchFamily="18" charset="0"/>
            <a:cs typeface="Times New Roman" pitchFamily="18" charset="0"/>
          </a:endParaRPr>
        </a:p>
        <a:p>
          <a:pPr algn="l" rtl="0">
            <a:defRPr sz="1000"/>
          </a:pPr>
          <a:r>
            <a:rPr lang="uk-UA" sz="14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                                                                            </a:t>
          </a:r>
        </a:p>
      </xdr:txBody>
    </xdr:sp>
    <xdr:clientData/>
  </xdr:twoCellAnchor>
  <xdr:twoCellAnchor>
    <xdr:from>
      <xdr:col>0</xdr:col>
      <xdr:colOff>114300</xdr:colOff>
      <xdr:row>342</xdr:row>
      <xdr:rowOff>28575</xdr:rowOff>
    </xdr:from>
    <xdr:to>
      <xdr:col>12</xdr:col>
      <xdr:colOff>1285875</xdr:colOff>
      <xdr:row>342</xdr:row>
      <xdr:rowOff>762000</xdr:rowOff>
    </xdr:to>
    <xdr:sp macro="" textlink="">
      <xdr:nvSpPr>
        <xdr:cNvPr id="35" name="Text Box 3"/>
        <xdr:cNvSpPr txBox="1">
          <a:spLocks noChangeArrowheads="1"/>
        </xdr:cNvSpPr>
      </xdr:nvSpPr>
      <xdr:spPr bwMode="auto">
        <a:xfrm>
          <a:off x="114300" y="42186225"/>
          <a:ext cx="8877300" cy="7334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ctr" rtl="0" fontAlgn="base"/>
          <a:r>
            <a:rPr lang="uk-UA" sz="14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 b="0" i="0" cap="all" baseline="0">
              <a:latin typeface="Times New Roman" pitchFamily="18" charset="0"/>
              <a:ea typeface="+mn-ea"/>
              <a:cs typeface="Times New Roman" pitchFamily="18" charset="0"/>
            </a:rPr>
            <a:t>Рейтинг успішності</a:t>
          </a:r>
        </a:p>
        <a:p>
          <a:pPr algn="ctr" rtl="0" fontAlgn="base"/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студентів 3 курсу спеціальності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274 «Автомобільний транспорт»</a:t>
          </a:r>
          <a:r>
            <a:rPr lang="uk-UA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ОС Бакалавр, </a:t>
          </a:r>
          <a:endParaRPr lang="uk-UA" sz="1400">
            <a:effectLst/>
            <a:latin typeface="Times New Roman" pitchFamily="18" charset="0"/>
            <a:cs typeface="Times New Roman" pitchFamily="18" charset="0"/>
          </a:endParaRPr>
        </a:p>
        <a:p>
          <a:pPr algn="ctr"/>
          <a:r>
            <a:rPr lang="uk-UA" sz="14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400">
              <a:effectLst/>
              <a:latin typeface="Times New Roman" pitchFamily="18" charset="0"/>
              <a:ea typeface="+mn-ea"/>
              <a:cs typeface="Times New Roman" pitchFamily="18" charset="0"/>
            </a:rPr>
            <a:t> За </a:t>
          </a:r>
          <a:r>
            <a:rPr lang="uk-UA" sz="14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державним замовленням навчається </a:t>
          </a:r>
          <a:r>
            <a:rPr lang="uk-UA" sz="1400" b="1" u="sng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12 </a:t>
          </a:r>
          <a:r>
            <a:rPr lang="uk-UA" sz="140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студентів</a:t>
          </a:r>
          <a:endParaRPr lang="uk-UA" sz="1400"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2"/>
  <sheetViews>
    <sheetView tabSelected="1" topLeftCell="A224" zoomScale="85" zoomScaleNormal="85" workbookViewId="0">
      <selection activeCell="O48" sqref="O48"/>
    </sheetView>
  </sheetViews>
  <sheetFormatPr defaultRowHeight="15" x14ac:dyDescent="0.25"/>
  <cols>
    <col min="1" max="1" width="4" style="36" customWidth="1"/>
    <col min="2" max="2" width="41" style="36" customWidth="1"/>
    <col min="3" max="3" width="7.42578125" style="37" customWidth="1"/>
    <col min="4" max="4" width="7.28515625" style="37" customWidth="1"/>
    <col min="5" max="5" width="6.42578125" style="37" customWidth="1"/>
    <col min="6" max="6" width="6.5703125" style="37" customWidth="1"/>
    <col min="7" max="7" width="7.5703125" style="37" customWidth="1"/>
    <col min="8" max="8" width="6.7109375" style="37" customWidth="1"/>
    <col min="9" max="9" width="7.42578125" style="37" customWidth="1"/>
    <col min="10" max="10" width="8" style="37" customWidth="1"/>
    <col min="11" max="12" width="7.140625" style="36" customWidth="1"/>
    <col min="13" max="13" width="20.7109375" style="36" customWidth="1"/>
    <col min="14" max="14" width="5" customWidth="1"/>
    <col min="15" max="15" width="3.85546875" customWidth="1"/>
  </cols>
  <sheetData>
    <row r="1" spans="1:21" ht="32.25" customHeight="1" x14ac:dyDescent="0.25">
      <c r="A1" s="57"/>
      <c r="B1" s="1"/>
      <c r="C1" s="58"/>
      <c r="D1" s="58"/>
      <c r="E1" s="58"/>
      <c r="F1" s="58"/>
      <c r="G1" s="58"/>
      <c r="H1" s="58"/>
      <c r="I1" s="58"/>
      <c r="J1" s="58"/>
      <c r="K1" s="39"/>
      <c r="L1" s="39"/>
      <c r="M1" s="39"/>
      <c r="N1" s="2"/>
      <c r="O1" s="2"/>
    </row>
    <row r="2" spans="1:21" ht="27" customHeight="1" x14ac:dyDescent="0.25">
      <c r="A2" s="57"/>
      <c r="B2" s="1"/>
      <c r="C2" s="58"/>
      <c r="D2" s="58"/>
      <c r="E2" s="58"/>
      <c r="F2" s="58"/>
      <c r="G2" s="58"/>
      <c r="H2" s="58"/>
      <c r="I2" s="58"/>
      <c r="J2" s="58"/>
      <c r="K2" s="39"/>
      <c r="L2" s="39"/>
      <c r="M2" s="39"/>
      <c r="N2" s="2"/>
      <c r="O2" s="2"/>
    </row>
    <row r="3" spans="1:21" s="5" customFormat="1" ht="12.75" customHeight="1" x14ac:dyDescent="0.2">
      <c r="A3" s="152" t="s">
        <v>0</v>
      </c>
      <c r="B3" s="152" t="s">
        <v>1</v>
      </c>
      <c r="C3" s="156" t="s">
        <v>10</v>
      </c>
      <c r="D3" s="157"/>
      <c r="E3" s="157"/>
      <c r="F3" s="157"/>
      <c r="G3" s="157"/>
      <c r="H3" s="157"/>
      <c r="I3" s="157"/>
      <c r="J3" s="158"/>
      <c r="K3" s="147" t="s">
        <v>6</v>
      </c>
      <c r="L3" s="147" t="s">
        <v>2</v>
      </c>
      <c r="M3" s="147" t="s">
        <v>3</v>
      </c>
    </row>
    <row r="4" spans="1:21" s="5" customFormat="1" ht="12" customHeight="1" x14ac:dyDescent="0.2">
      <c r="A4" s="153"/>
      <c r="B4" s="153"/>
      <c r="C4" s="138" t="s">
        <v>5</v>
      </c>
      <c r="D4" s="151"/>
      <c r="E4" s="151"/>
      <c r="F4" s="151"/>
      <c r="G4" s="151"/>
      <c r="H4" s="139"/>
      <c r="I4" s="144"/>
      <c r="J4" s="146"/>
      <c r="K4" s="148"/>
      <c r="L4" s="148"/>
      <c r="M4" s="148"/>
    </row>
    <row r="5" spans="1:21" s="5" customFormat="1" ht="54.6" customHeight="1" x14ac:dyDescent="0.2">
      <c r="A5" s="154"/>
      <c r="B5" s="155"/>
      <c r="C5" s="87" t="s">
        <v>95</v>
      </c>
      <c r="D5" s="87" t="s">
        <v>96</v>
      </c>
      <c r="E5" s="87" t="s">
        <v>97</v>
      </c>
      <c r="F5" s="87" t="s">
        <v>40</v>
      </c>
      <c r="G5" s="87" t="s">
        <v>98</v>
      </c>
      <c r="H5" s="87" t="s">
        <v>99</v>
      </c>
      <c r="I5" s="24"/>
      <c r="J5" s="8"/>
      <c r="K5" s="150"/>
      <c r="L5" s="150"/>
      <c r="M5" s="150"/>
    </row>
    <row r="6" spans="1:21" s="5" customFormat="1" ht="13.5" customHeight="1" x14ac:dyDescent="0.2">
      <c r="A6" s="77">
        <v>1</v>
      </c>
      <c r="B6" s="38">
        <v>2</v>
      </c>
      <c r="C6" s="30">
        <v>3</v>
      </c>
      <c r="D6" s="6">
        <v>4</v>
      </c>
      <c r="E6" s="10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78">
        <v>11</v>
      </c>
      <c r="L6" s="78">
        <v>12</v>
      </c>
      <c r="M6" s="19">
        <v>13</v>
      </c>
    </row>
    <row r="7" spans="1:21" s="3" customFormat="1" ht="14.25" customHeight="1" x14ac:dyDescent="0.25">
      <c r="A7" s="97">
        <v>1</v>
      </c>
      <c r="B7" s="50" t="s">
        <v>58</v>
      </c>
      <c r="C7" s="31">
        <v>96</v>
      </c>
      <c r="D7" s="16">
        <v>96</v>
      </c>
      <c r="E7" s="16">
        <v>100</v>
      </c>
      <c r="F7" s="16">
        <v>90</v>
      </c>
      <c r="G7" s="16">
        <v>92</v>
      </c>
      <c r="H7" s="16">
        <v>95</v>
      </c>
      <c r="I7" s="16"/>
      <c r="J7" s="16"/>
      <c r="K7" s="16">
        <v>2</v>
      </c>
      <c r="L7" s="17">
        <f t="shared" ref="L7:L12" si="0">AVERAGE(C7:J7)+K7</f>
        <v>96.833333333333329</v>
      </c>
      <c r="M7" s="16" t="s">
        <v>8</v>
      </c>
      <c r="N7" s="34"/>
      <c r="O7" s="34"/>
      <c r="P7" s="34"/>
      <c r="R7" s="34"/>
      <c r="S7" s="34"/>
      <c r="T7" s="34"/>
      <c r="U7" s="34"/>
    </row>
    <row r="8" spans="1:21" s="34" customFormat="1" ht="14.25" customHeight="1" x14ac:dyDescent="0.25">
      <c r="A8" s="16">
        <v>2</v>
      </c>
      <c r="B8" s="50" t="s">
        <v>60</v>
      </c>
      <c r="C8" s="79">
        <v>93</v>
      </c>
      <c r="D8" s="79">
        <v>96</v>
      </c>
      <c r="E8" s="79">
        <v>90</v>
      </c>
      <c r="F8" s="79">
        <v>90</v>
      </c>
      <c r="G8" s="79">
        <v>96</v>
      </c>
      <c r="H8" s="79">
        <v>93</v>
      </c>
      <c r="I8" s="79"/>
      <c r="J8" s="79"/>
      <c r="K8" s="79">
        <f>2+2+1+1</f>
        <v>6</v>
      </c>
      <c r="L8" s="17">
        <f t="shared" si="0"/>
        <v>99</v>
      </c>
      <c r="M8" s="16"/>
      <c r="N8" s="3"/>
      <c r="O8" s="3"/>
      <c r="P8" s="3"/>
      <c r="Q8" s="3"/>
      <c r="R8" s="3"/>
      <c r="S8" s="3"/>
      <c r="T8" s="3"/>
      <c r="U8" s="3"/>
    </row>
    <row r="9" spans="1:21" s="3" customFormat="1" ht="14.25" customHeight="1" x14ac:dyDescent="0.25">
      <c r="A9" s="16">
        <v>3</v>
      </c>
      <c r="B9" s="50" t="s">
        <v>57</v>
      </c>
      <c r="C9" s="16">
        <v>96</v>
      </c>
      <c r="D9" s="16">
        <v>91</v>
      </c>
      <c r="E9" s="16">
        <v>96</v>
      </c>
      <c r="F9" s="16">
        <v>91</v>
      </c>
      <c r="G9" s="16">
        <v>92</v>
      </c>
      <c r="H9" s="16">
        <v>97</v>
      </c>
      <c r="I9" s="16"/>
      <c r="J9" s="16"/>
      <c r="K9" s="15"/>
      <c r="L9" s="17">
        <f t="shared" si="0"/>
        <v>93.833333333333329</v>
      </c>
      <c r="M9" s="16"/>
    </row>
    <row r="10" spans="1:21" s="3" customFormat="1" ht="14.25" customHeight="1" x14ac:dyDescent="0.25">
      <c r="A10" s="16">
        <v>4</v>
      </c>
      <c r="B10" s="50" t="s">
        <v>55</v>
      </c>
      <c r="C10" s="16">
        <v>92</v>
      </c>
      <c r="D10" s="16">
        <v>96</v>
      </c>
      <c r="E10" s="16">
        <v>97</v>
      </c>
      <c r="F10" s="16">
        <v>92</v>
      </c>
      <c r="G10" s="16">
        <v>84</v>
      </c>
      <c r="H10" s="16">
        <v>90</v>
      </c>
      <c r="I10" s="16"/>
      <c r="J10" s="16"/>
      <c r="K10" s="15"/>
      <c r="L10" s="17">
        <f t="shared" si="0"/>
        <v>91.833333333333329</v>
      </c>
      <c r="M10" s="16"/>
      <c r="R10" s="5"/>
    </row>
    <row r="11" spans="1:21" s="34" customFormat="1" ht="14.25" customHeight="1" thickBot="1" x14ac:dyDescent="0.3">
      <c r="A11" s="45">
        <v>5</v>
      </c>
      <c r="B11" s="53" t="s">
        <v>59</v>
      </c>
      <c r="C11" s="41">
        <v>92</v>
      </c>
      <c r="D11" s="23">
        <v>90</v>
      </c>
      <c r="E11" s="23">
        <v>91</v>
      </c>
      <c r="F11" s="23">
        <v>90</v>
      </c>
      <c r="G11" s="23">
        <v>92</v>
      </c>
      <c r="H11" s="23">
        <v>93</v>
      </c>
      <c r="I11" s="23"/>
      <c r="J11" s="23"/>
      <c r="K11" s="23"/>
      <c r="L11" s="18">
        <f t="shared" si="0"/>
        <v>91.333333333333329</v>
      </c>
      <c r="M11" s="23"/>
      <c r="Q11" s="3"/>
    </row>
    <row r="12" spans="1:21" s="34" customFormat="1" ht="14.25" customHeight="1" x14ac:dyDescent="0.25">
      <c r="A12" s="51">
        <v>6</v>
      </c>
      <c r="B12" s="48" t="s">
        <v>56</v>
      </c>
      <c r="C12" s="40">
        <v>93</v>
      </c>
      <c r="D12" s="21">
        <v>90</v>
      </c>
      <c r="E12" s="21">
        <v>91</v>
      </c>
      <c r="F12" s="21">
        <v>90</v>
      </c>
      <c r="G12" s="21">
        <v>85</v>
      </c>
      <c r="H12" s="21">
        <v>88</v>
      </c>
      <c r="I12" s="21"/>
      <c r="J12" s="21"/>
      <c r="K12" s="25"/>
      <c r="L12" s="22">
        <f t="shared" si="0"/>
        <v>89.5</v>
      </c>
      <c r="M12" s="10"/>
      <c r="N12" s="3"/>
      <c r="O12" s="3"/>
      <c r="P12" s="3"/>
      <c r="R12" s="3"/>
      <c r="S12" s="5"/>
      <c r="T12" s="5"/>
      <c r="U12" s="5"/>
    </row>
    <row r="13" spans="1:21" ht="32.25" customHeight="1" x14ac:dyDescent="0.25">
      <c r="A13" s="57"/>
      <c r="B13" s="1"/>
      <c r="C13" s="58"/>
      <c r="D13" s="58"/>
      <c r="E13" s="58"/>
      <c r="F13" s="58"/>
      <c r="G13" s="58"/>
      <c r="H13" s="58"/>
      <c r="I13" s="58"/>
      <c r="J13" s="58"/>
      <c r="K13" s="39"/>
      <c r="L13" s="39"/>
      <c r="M13" s="39"/>
      <c r="N13" s="2"/>
    </row>
    <row r="14" spans="1:21" ht="36" customHeight="1" x14ac:dyDescent="0.25">
      <c r="A14" s="57"/>
      <c r="B14" s="1"/>
      <c r="C14" s="58"/>
      <c r="D14" s="58"/>
      <c r="E14" s="58"/>
      <c r="F14" s="58"/>
      <c r="G14" s="58"/>
      <c r="H14" s="58"/>
      <c r="I14" s="58"/>
      <c r="J14" s="58"/>
      <c r="K14" s="39"/>
      <c r="L14" s="39"/>
      <c r="M14" s="39"/>
      <c r="N14" s="2"/>
      <c r="O14" s="2"/>
    </row>
    <row r="15" spans="1:21" s="5" customFormat="1" ht="12.75" customHeight="1" x14ac:dyDescent="0.25">
      <c r="A15" s="152" t="s">
        <v>0</v>
      </c>
      <c r="B15" s="152" t="s">
        <v>1</v>
      </c>
      <c r="C15" s="144" t="s">
        <v>10</v>
      </c>
      <c r="D15" s="145"/>
      <c r="E15" s="145"/>
      <c r="F15" s="145"/>
      <c r="G15" s="145"/>
      <c r="H15" s="145"/>
      <c r="I15" s="145"/>
      <c r="J15" s="146"/>
      <c r="K15" s="147" t="s">
        <v>6</v>
      </c>
      <c r="L15" s="147" t="s">
        <v>2</v>
      </c>
      <c r="M15" s="147" t="s">
        <v>3</v>
      </c>
      <c r="O15" s="2"/>
    </row>
    <row r="16" spans="1:21" s="5" customFormat="1" ht="12.75" customHeight="1" x14ac:dyDescent="0.2">
      <c r="A16" s="153"/>
      <c r="B16" s="153"/>
      <c r="C16" s="138" t="s">
        <v>5</v>
      </c>
      <c r="D16" s="151"/>
      <c r="E16" s="151"/>
      <c r="F16" s="151"/>
      <c r="G16" s="151"/>
      <c r="H16" s="139"/>
      <c r="I16" s="144"/>
      <c r="J16" s="146"/>
      <c r="K16" s="148"/>
      <c r="L16" s="148"/>
      <c r="M16" s="148"/>
    </row>
    <row r="17" spans="1:21" s="5" customFormat="1" ht="65.25" customHeight="1" x14ac:dyDescent="0.2">
      <c r="A17" s="154"/>
      <c r="B17" s="155"/>
      <c r="C17" s="87" t="s">
        <v>105</v>
      </c>
      <c r="D17" s="88" t="s">
        <v>50</v>
      </c>
      <c r="E17" s="87" t="s">
        <v>40</v>
      </c>
      <c r="F17" s="88" t="s">
        <v>98</v>
      </c>
      <c r="G17" s="87" t="s">
        <v>99</v>
      </c>
      <c r="H17" s="89"/>
      <c r="I17" s="8"/>
      <c r="J17" s="8"/>
      <c r="K17" s="150"/>
      <c r="L17" s="150"/>
      <c r="M17" s="150"/>
    </row>
    <row r="18" spans="1:21" s="5" customFormat="1" ht="15.75" customHeight="1" x14ac:dyDescent="0.2">
      <c r="A18" s="78">
        <v>1</v>
      </c>
      <c r="B18" s="38">
        <v>2</v>
      </c>
      <c r="C18" s="6">
        <v>3</v>
      </c>
      <c r="D18" s="6">
        <v>4</v>
      </c>
      <c r="E18" s="10">
        <v>5</v>
      </c>
      <c r="F18" s="6">
        <v>6</v>
      </c>
      <c r="G18" s="6">
        <v>7</v>
      </c>
      <c r="H18" s="6">
        <v>8</v>
      </c>
      <c r="I18" s="6">
        <v>9</v>
      </c>
      <c r="J18" s="6">
        <v>10</v>
      </c>
      <c r="K18" s="78">
        <v>11</v>
      </c>
      <c r="L18" s="78">
        <v>12</v>
      </c>
      <c r="M18" s="19">
        <v>13</v>
      </c>
    </row>
    <row r="19" spans="1:21" s="3" customFormat="1" ht="15.75" customHeight="1" x14ac:dyDescent="0.25">
      <c r="A19" s="95">
        <v>1</v>
      </c>
      <c r="B19" s="50" t="s">
        <v>85</v>
      </c>
      <c r="C19" s="96">
        <v>96</v>
      </c>
      <c r="D19" s="79">
        <v>93</v>
      </c>
      <c r="E19" s="79">
        <v>90</v>
      </c>
      <c r="F19" s="79">
        <v>91</v>
      </c>
      <c r="G19" s="79">
        <v>91</v>
      </c>
      <c r="H19" s="79"/>
      <c r="I19" s="79"/>
      <c r="J19" s="79"/>
      <c r="K19" s="15">
        <f>2+1+2</f>
        <v>5</v>
      </c>
      <c r="L19" s="17">
        <f>AVERAGE(C19:J19)+K19</f>
        <v>97.2</v>
      </c>
      <c r="M19" s="16"/>
    </row>
    <row r="20" spans="1:21" s="3" customFormat="1" ht="15.75" customHeight="1" x14ac:dyDescent="0.25">
      <c r="A20" s="4">
        <v>2</v>
      </c>
      <c r="B20" s="50" t="s">
        <v>86</v>
      </c>
      <c r="C20" s="26">
        <v>92</v>
      </c>
      <c r="D20" s="10">
        <v>91</v>
      </c>
      <c r="E20" s="10">
        <v>98</v>
      </c>
      <c r="F20" s="10">
        <v>84</v>
      </c>
      <c r="G20" s="10">
        <v>96</v>
      </c>
      <c r="H20" s="10"/>
      <c r="I20" s="10"/>
      <c r="J20" s="10"/>
      <c r="K20" s="25"/>
      <c r="L20" s="22">
        <f>AVERAGE(C20:J20)+K20</f>
        <v>92.2</v>
      </c>
      <c r="M20" s="21"/>
    </row>
    <row r="21" spans="1:21" s="3" customFormat="1" ht="15.75" customHeight="1" x14ac:dyDescent="0.25">
      <c r="A21" s="4">
        <v>3</v>
      </c>
      <c r="B21" s="50" t="s">
        <v>89</v>
      </c>
      <c r="C21" s="26">
        <v>87</v>
      </c>
      <c r="D21" s="10">
        <v>91</v>
      </c>
      <c r="E21" s="10">
        <v>90</v>
      </c>
      <c r="F21" s="10">
        <v>81</v>
      </c>
      <c r="G21" s="10">
        <v>90</v>
      </c>
      <c r="H21" s="10"/>
      <c r="I21" s="10"/>
      <c r="J21" s="10"/>
      <c r="K21" s="25"/>
      <c r="L21" s="22">
        <f>AVERAGE(C21:J21)+K21</f>
        <v>87.8</v>
      </c>
      <c r="M21" s="21"/>
      <c r="R21" s="60"/>
      <c r="S21" s="60"/>
      <c r="T21" s="60"/>
      <c r="U21" s="60"/>
    </row>
    <row r="22" spans="1:21" s="3" customFormat="1" ht="15.75" customHeight="1" thickBot="1" x14ac:dyDescent="0.3">
      <c r="A22" s="7">
        <v>4</v>
      </c>
      <c r="B22" s="53" t="s">
        <v>88</v>
      </c>
      <c r="C22" s="28">
        <v>93</v>
      </c>
      <c r="D22" s="11">
        <v>81</v>
      </c>
      <c r="E22" s="11">
        <v>90</v>
      </c>
      <c r="F22" s="11">
        <v>79</v>
      </c>
      <c r="G22" s="11">
        <v>90</v>
      </c>
      <c r="H22" s="11"/>
      <c r="I22" s="11"/>
      <c r="J22" s="11"/>
      <c r="K22" s="27">
        <f>1</f>
        <v>1</v>
      </c>
      <c r="L22" s="18">
        <f>AVERAGE(C22:J22)+K22</f>
        <v>87.6</v>
      </c>
      <c r="M22" s="23"/>
    </row>
    <row r="23" spans="1:21" s="3" customFormat="1" ht="15.75" customHeight="1" x14ac:dyDescent="0.25">
      <c r="A23" s="4">
        <v>5</v>
      </c>
      <c r="B23" s="48" t="s">
        <v>87</v>
      </c>
      <c r="C23" s="26">
        <v>92</v>
      </c>
      <c r="D23" s="10">
        <v>91</v>
      </c>
      <c r="E23" s="10">
        <v>60</v>
      </c>
      <c r="F23" s="10">
        <v>73</v>
      </c>
      <c r="G23" s="10">
        <v>78</v>
      </c>
      <c r="H23" s="10"/>
      <c r="I23" s="10"/>
      <c r="J23" s="10"/>
      <c r="K23" s="25"/>
      <c r="L23" s="22">
        <f>AVERAGE(C23:J23)+K23</f>
        <v>78.8</v>
      </c>
      <c r="M23" s="21"/>
    </row>
    <row r="24" spans="1:21" ht="46.5" customHeight="1" x14ac:dyDescent="0.25"/>
    <row r="25" spans="1:21" ht="30.75" customHeight="1" x14ac:dyDescent="0.25"/>
    <row r="26" spans="1:21" x14ac:dyDescent="0.25">
      <c r="A26" s="140" t="s">
        <v>0</v>
      </c>
      <c r="B26" s="140" t="s">
        <v>1</v>
      </c>
      <c r="C26" s="144" t="s">
        <v>10</v>
      </c>
      <c r="D26" s="145"/>
      <c r="E26" s="145"/>
      <c r="F26" s="145"/>
      <c r="G26" s="145"/>
      <c r="H26" s="145"/>
      <c r="I26" s="145"/>
      <c r="J26" s="146"/>
      <c r="K26" s="147" t="s">
        <v>6</v>
      </c>
      <c r="L26" s="147" t="s">
        <v>2</v>
      </c>
      <c r="M26" s="132" t="s">
        <v>3</v>
      </c>
    </row>
    <row r="27" spans="1:21" ht="15.75" x14ac:dyDescent="0.25">
      <c r="A27" s="141"/>
      <c r="B27" s="141"/>
      <c r="C27" s="135" t="s">
        <v>5</v>
      </c>
      <c r="D27" s="136"/>
      <c r="E27" s="136"/>
      <c r="F27" s="136"/>
      <c r="G27" s="136"/>
      <c r="H27" s="137"/>
      <c r="I27" s="138"/>
      <c r="J27" s="139"/>
      <c r="K27" s="148"/>
      <c r="L27" s="148"/>
      <c r="M27" s="133"/>
    </row>
    <row r="28" spans="1:21" ht="84" customHeight="1" x14ac:dyDescent="0.25">
      <c r="A28" s="142"/>
      <c r="B28" s="143"/>
      <c r="C28" s="87" t="s">
        <v>110</v>
      </c>
      <c r="D28" s="87" t="s">
        <v>91</v>
      </c>
      <c r="E28" s="87" t="s">
        <v>111</v>
      </c>
      <c r="F28" s="87" t="s">
        <v>98</v>
      </c>
      <c r="G28" s="24"/>
      <c r="H28" s="43"/>
      <c r="I28" s="8"/>
      <c r="J28" s="20"/>
      <c r="K28" s="149"/>
      <c r="L28" s="150"/>
      <c r="M28" s="134"/>
    </row>
    <row r="29" spans="1:21" x14ac:dyDescent="0.25">
      <c r="A29" s="78">
        <v>1</v>
      </c>
      <c r="B29" s="38">
        <v>2</v>
      </c>
      <c r="C29" s="6">
        <v>3</v>
      </c>
      <c r="D29" s="6">
        <v>4</v>
      </c>
      <c r="E29" s="10">
        <v>5</v>
      </c>
      <c r="F29" s="6">
        <v>6</v>
      </c>
      <c r="G29" s="6">
        <v>7</v>
      </c>
      <c r="H29" s="6">
        <v>8</v>
      </c>
      <c r="I29" s="6">
        <v>9</v>
      </c>
      <c r="J29" s="6">
        <v>10</v>
      </c>
      <c r="K29" s="78">
        <v>11</v>
      </c>
      <c r="L29" s="78">
        <v>12</v>
      </c>
      <c r="M29" s="19">
        <v>13</v>
      </c>
    </row>
    <row r="30" spans="1:21" x14ac:dyDescent="0.25">
      <c r="A30" s="115">
        <v>1</v>
      </c>
      <c r="B30" s="50" t="s">
        <v>80</v>
      </c>
      <c r="C30" s="116">
        <v>93</v>
      </c>
      <c r="D30" s="80">
        <v>96</v>
      </c>
      <c r="E30" s="80">
        <v>93</v>
      </c>
      <c r="F30" s="80">
        <v>90</v>
      </c>
      <c r="G30" s="80"/>
      <c r="H30" s="80"/>
      <c r="I30" s="80"/>
      <c r="J30" s="80"/>
      <c r="K30" s="117">
        <f>3+3</f>
        <v>6</v>
      </c>
      <c r="L30" s="44">
        <f>AVERAGE(C30:J30)+K30</f>
        <v>99</v>
      </c>
      <c r="M30" s="118" t="s">
        <v>8</v>
      </c>
    </row>
    <row r="31" spans="1:21" ht="15.75" thickBot="1" x14ac:dyDescent="0.3">
      <c r="A31" s="11">
        <v>2</v>
      </c>
      <c r="B31" s="53" t="s">
        <v>81</v>
      </c>
      <c r="C31" s="11">
        <v>95</v>
      </c>
      <c r="D31" s="11">
        <v>94</v>
      </c>
      <c r="E31" s="11">
        <v>93</v>
      </c>
      <c r="F31" s="11">
        <v>97</v>
      </c>
      <c r="G31" s="11"/>
      <c r="H31" s="11"/>
      <c r="I31" s="11"/>
      <c r="J31" s="11"/>
      <c r="K31" s="23">
        <f>2+1</f>
        <v>3</v>
      </c>
      <c r="L31" s="18">
        <f>AVERAGE(C31:J31)+K31</f>
        <v>97.75</v>
      </c>
      <c r="M31" s="68" t="s">
        <v>8</v>
      </c>
    </row>
    <row r="32" spans="1:21" x14ac:dyDescent="0.25">
      <c r="A32" s="4">
        <v>3</v>
      </c>
      <c r="B32" s="48" t="s">
        <v>83</v>
      </c>
      <c r="C32" s="26">
        <v>90</v>
      </c>
      <c r="D32" s="10">
        <v>92</v>
      </c>
      <c r="E32" s="10">
        <v>92</v>
      </c>
      <c r="F32" s="10">
        <v>81</v>
      </c>
      <c r="G32" s="10"/>
      <c r="H32" s="10"/>
      <c r="I32" s="10"/>
      <c r="J32" s="10"/>
      <c r="K32" s="21"/>
      <c r="L32" s="22">
        <f>AVERAGE(C32:J32)+K32</f>
        <v>88.75</v>
      </c>
      <c r="M32" s="54"/>
    </row>
    <row r="33" spans="1:15" x14ac:dyDescent="0.25">
      <c r="A33" s="95">
        <v>4</v>
      </c>
      <c r="B33" s="9" t="s">
        <v>84</v>
      </c>
      <c r="C33" s="96">
        <v>82</v>
      </c>
      <c r="D33" s="79">
        <v>99</v>
      </c>
      <c r="E33" s="79">
        <v>75</v>
      </c>
      <c r="F33" s="79">
        <v>82</v>
      </c>
      <c r="G33" s="79"/>
      <c r="H33" s="79"/>
      <c r="I33" s="79"/>
      <c r="J33" s="79"/>
      <c r="K33" s="79"/>
      <c r="L33" s="17">
        <f>AVERAGE(C33:J33)+K33</f>
        <v>84.5</v>
      </c>
      <c r="M33" s="12" t="s">
        <v>9</v>
      </c>
    </row>
    <row r="34" spans="1:15" x14ac:dyDescent="0.25">
      <c r="A34" s="92">
        <v>5</v>
      </c>
      <c r="B34" s="9" t="s">
        <v>82</v>
      </c>
      <c r="C34" s="93">
        <v>76</v>
      </c>
      <c r="D34" s="79">
        <v>75</v>
      </c>
      <c r="E34" s="79">
        <v>61</v>
      </c>
      <c r="F34" s="79">
        <v>85</v>
      </c>
      <c r="G34" s="79"/>
      <c r="H34" s="79"/>
      <c r="I34" s="79"/>
      <c r="J34" s="79"/>
      <c r="K34" s="79"/>
      <c r="L34" s="17">
        <f>AVERAGE(C34:J34)+K34</f>
        <v>74.25</v>
      </c>
      <c r="M34" s="12" t="s">
        <v>9</v>
      </c>
    </row>
    <row r="36" spans="1:15" hidden="1" x14ac:dyDescent="0.25"/>
    <row r="37" spans="1:15" hidden="1" x14ac:dyDescent="0.25"/>
    <row r="38" spans="1:15" hidden="1" x14ac:dyDescent="0.25"/>
    <row r="39" spans="1:15" hidden="1" x14ac:dyDescent="0.25"/>
    <row r="44" spans="1:15" ht="2.4500000000000002" customHeight="1" x14ac:dyDescent="0.25"/>
    <row r="45" spans="1:15" x14ac:dyDescent="0.25">
      <c r="A45" s="140" t="s">
        <v>0</v>
      </c>
      <c r="B45" s="140" t="s">
        <v>1</v>
      </c>
      <c r="C45" s="144" t="s">
        <v>10</v>
      </c>
      <c r="D45" s="145"/>
      <c r="E45" s="145"/>
      <c r="F45" s="145"/>
      <c r="G45" s="145"/>
      <c r="H45" s="145"/>
      <c r="I45" s="145"/>
      <c r="J45" s="146"/>
      <c r="K45" s="147" t="s">
        <v>6</v>
      </c>
      <c r="L45" s="147" t="s">
        <v>2</v>
      </c>
      <c r="M45" s="132" t="s">
        <v>3</v>
      </c>
    </row>
    <row r="46" spans="1:15" ht="12" customHeight="1" x14ac:dyDescent="0.25">
      <c r="A46" s="141"/>
      <c r="B46" s="141"/>
      <c r="C46" s="135" t="s">
        <v>5</v>
      </c>
      <c r="D46" s="136"/>
      <c r="E46" s="136"/>
      <c r="F46" s="136"/>
      <c r="G46" s="136"/>
      <c r="H46" s="137"/>
      <c r="I46" s="138"/>
      <c r="J46" s="139"/>
      <c r="K46" s="148"/>
      <c r="L46" s="148"/>
      <c r="M46" s="133"/>
    </row>
    <row r="47" spans="1:15" ht="72.75" customHeight="1" x14ac:dyDescent="0.25">
      <c r="A47" s="142"/>
      <c r="B47" s="143"/>
      <c r="C47" s="87" t="s">
        <v>44</v>
      </c>
      <c r="D47" s="87" t="s">
        <v>110</v>
      </c>
      <c r="E47" s="87" t="s">
        <v>117</v>
      </c>
      <c r="F47" s="87" t="s">
        <v>98</v>
      </c>
      <c r="G47" s="71"/>
      <c r="H47" s="67"/>
      <c r="I47" s="67"/>
      <c r="J47" s="67"/>
      <c r="K47" s="149"/>
      <c r="L47" s="150"/>
      <c r="M47" s="134"/>
    </row>
    <row r="48" spans="1:15" ht="12" customHeight="1" x14ac:dyDescent="0.25">
      <c r="A48" s="77">
        <v>1</v>
      </c>
      <c r="B48" s="38">
        <v>2</v>
      </c>
      <c r="C48" s="30">
        <v>3</v>
      </c>
      <c r="D48" s="6">
        <v>4</v>
      </c>
      <c r="E48" s="10">
        <v>5</v>
      </c>
      <c r="F48" s="6">
        <v>6</v>
      </c>
      <c r="G48" s="6">
        <v>7</v>
      </c>
      <c r="H48" s="6">
        <v>8</v>
      </c>
      <c r="I48" s="6">
        <v>9</v>
      </c>
      <c r="J48" s="6">
        <v>10</v>
      </c>
      <c r="K48" s="78">
        <v>11</v>
      </c>
      <c r="L48" s="78">
        <v>12</v>
      </c>
      <c r="M48" s="19">
        <v>13</v>
      </c>
      <c r="O48" s="91"/>
    </row>
    <row r="49" spans="1:21" ht="15" customHeight="1" x14ac:dyDescent="0.25">
      <c r="A49" s="79">
        <v>1</v>
      </c>
      <c r="B49" s="131" t="s">
        <v>77</v>
      </c>
      <c r="C49" s="79">
        <v>93</v>
      </c>
      <c r="D49" s="79">
        <v>94</v>
      </c>
      <c r="E49" s="79">
        <v>92</v>
      </c>
      <c r="F49" s="79">
        <v>98</v>
      </c>
      <c r="G49" s="79"/>
      <c r="H49" s="79"/>
      <c r="I49" s="79"/>
      <c r="J49" s="79"/>
      <c r="K49" s="16">
        <f>2+1</f>
        <v>3</v>
      </c>
      <c r="L49" s="17">
        <f>AVERAGE(C49:J49)+K49</f>
        <v>97.25</v>
      </c>
      <c r="M49" s="47" t="s">
        <v>8</v>
      </c>
      <c r="N49" s="3"/>
      <c r="O49" s="3"/>
      <c r="P49" s="3"/>
      <c r="Q49" s="3"/>
      <c r="R49" s="3"/>
      <c r="S49" s="3"/>
      <c r="T49" s="3"/>
      <c r="U49" s="3"/>
    </row>
    <row r="50" spans="1:21" ht="15" customHeight="1" thickBot="1" x14ac:dyDescent="0.3">
      <c r="A50" s="11">
        <v>2</v>
      </c>
      <c r="B50" s="114" t="s">
        <v>78</v>
      </c>
      <c r="C50" s="11">
        <v>93</v>
      </c>
      <c r="D50" s="11">
        <v>95</v>
      </c>
      <c r="E50" s="11">
        <v>95</v>
      </c>
      <c r="F50" s="11">
        <v>90</v>
      </c>
      <c r="G50" s="11"/>
      <c r="H50" s="11"/>
      <c r="I50" s="11"/>
      <c r="J50" s="11"/>
      <c r="K50" s="27">
        <f>2+1+1</f>
        <v>4</v>
      </c>
      <c r="L50" s="18">
        <f>AVERAGE(C50:J50)+K50</f>
        <v>97.25</v>
      </c>
      <c r="M50" s="14" t="s">
        <v>8</v>
      </c>
    </row>
    <row r="51" spans="1:21" ht="15" customHeight="1" x14ac:dyDescent="0.25">
      <c r="A51" s="4">
        <v>3</v>
      </c>
      <c r="B51" s="112" t="s">
        <v>79</v>
      </c>
      <c r="C51" s="26">
        <v>69</v>
      </c>
      <c r="D51" s="10">
        <v>90</v>
      </c>
      <c r="E51" s="10">
        <v>94</v>
      </c>
      <c r="F51" s="10">
        <v>93</v>
      </c>
      <c r="G51" s="10"/>
      <c r="H51" s="10"/>
      <c r="I51" s="10"/>
      <c r="J51" s="10"/>
      <c r="K51" s="10">
        <f>1</f>
        <v>1</v>
      </c>
      <c r="L51" s="22">
        <f>AVERAGE(C51:J51)+K51</f>
        <v>87.5</v>
      </c>
      <c r="M51" s="113"/>
    </row>
    <row r="52" spans="1:21" ht="64.5" customHeight="1" x14ac:dyDescent="0.25"/>
    <row r="53" spans="1:21" ht="13.5" customHeight="1" x14ac:dyDescent="0.25">
      <c r="A53" s="162" t="s">
        <v>0</v>
      </c>
      <c r="B53" s="140" t="s">
        <v>1</v>
      </c>
      <c r="C53" s="163" t="s">
        <v>10</v>
      </c>
      <c r="D53" s="164"/>
      <c r="E53" s="164"/>
      <c r="F53" s="164"/>
      <c r="G53" s="164"/>
      <c r="H53" s="164"/>
      <c r="I53" s="164"/>
      <c r="J53" s="165"/>
      <c r="K53" s="147" t="s">
        <v>6</v>
      </c>
      <c r="L53" s="147" t="s">
        <v>2</v>
      </c>
      <c r="M53" s="132" t="s">
        <v>3</v>
      </c>
    </row>
    <row r="54" spans="1:21" ht="12.75" customHeight="1" x14ac:dyDescent="0.25">
      <c r="A54" s="162"/>
      <c r="B54" s="141"/>
      <c r="C54" s="159" t="s">
        <v>5</v>
      </c>
      <c r="D54" s="160"/>
      <c r="E54" s="160"/>
      <c r="F54" s="160"/>
      <c r="G54" s="161"/>
      <c r="H54" s="144" t="s">
        <v>4</v>
      </c>
      <c r="I54" s="160"/>
      <c r="J54" s="161"/>
      <c r="K54" s="148"/>
      <c r="L54" s="148"/>
      <c r="M54" s="133"/>
    </row>
    <row r="55" spans="1:21" ht="73.5" customHeight="1" x14ac:dyDescent="0.25">
      <c r="A55" s="162"/>
      <c r="B55" s="143"/>
      <c r="C55" s="87" t="s">
        <v>100</v>
      </c>
      <c r="D55" s="87" t="s">
        <v>101</v>
      </c>
      <c r="E55" s="87" t="s">
        <v>102</v>
      </c>
      <c r="F55" s="87" t="s">
        <v>39</v>
      </c>
      <c r="G55" s="87" t="s">
        <v>103</v>
      </c>
      <c r="H55" s="87" t="s">
        <v>100</v>
      </c>
      <c r="I55" s="87" t="s">
        <v>102</v>
      </c>
      <c r="J55" s="87" t="s">
        <v>103</v>
      </c>
      <c r="K55" s="149"/>
      <c r="L55" s="150"/>
      <c r="M55" s="134"/>
    </row>
    <row r="56" spans="1:21" ht="12" customHeight="1" x14ac:dyDescent="0.25">
      <c r="A56" s="128">
        <v>1</v>
      </c>
      <c r="B56" s="38">
        <v>2</v>
      </c>
      <c r="C56" s="30">
        <v>3</v>
      </c>
      <c r="D56" s="6">
        <v>4</v>
      </c>
      <c r="E56" s="10">
        <v>5</v>
      </c>
      <c r="F56" s="6">
        <v>6</v>
      </c>
      <c r="G56" s="6">
        <v>7</v>
      </c>
      <c r="H56" s="6">
        <v>8</v>
      </c>
      <c r="I56" s="6">
        <v>9</v>
      </c>
      <c r="J56" s="6">
        <v>10</v>
      </c>
      <c r="K56" s="81">
        <v>11</v>
      </c>
      <c r="L56" s="81">
        <v>12</v>
      </c>
      <c r="M56" s="19">
        <v>13</v>
      </c>
    </row>
    <row r="57" spans="1:21" s="32" customFormat="1" ht="14.45" customHeight="1" x14ac:dyDescent="0.25">
      <c r="A57" s="129">
        <v>1</v>
      </c>
      <c r="B57" s="50" t="s">
        <v>61</v>
      </c>
      <c r="C57" s="40">
        <v>90</v>
      </c>
      <c r="D57" s="21">
        <v>91</v>
      </c>
      <c r="E57" s="21">
        <v>91</v>
      </c>
      <c r="F57" s="21">
        <v>90</v>
      </c>
      <c r="G57" s="21">
        <v>80</v>
      </c>
      <c r="H57" s="21">
        <v>80</v>
      </c>
      <c r="I57" s="21">
        <v>95</v>
      </c>
      <c r="J57" s="21">
        <v>90</v>
      </c>
      <c r="K57" s="15">
        <f>2</f>
        <v>2</v>
      </c>
      <c r="L57" s="17">
        <f>AVERAGE(C57:J57)+K57</f>
        <v>90.375</v>
      </c>
      <c r="M57" s="16"/>
    </row>
    <row r="58" spans="1:21" s="32" customFormat="1" ht="14.45" customHeight="1" x14ac:dyDescent="0.25">
      <c r="A58" s="76">
        <v>2</v>
      </c>
      <c r="B58" s="70" t="s">
        <v>63</v>
      </c>
      <c r="C58" s="40">
        <v>80</v>
      </c>
      <c r="D58" s="21">
        <v>80</v>
      </c>
      <c r="E58" s="21">
        <v>75</v>
      </c>
      <c r="F58" s="21">
        <v>75</v>
      </c>
      <c r="G58" s="21">
        <v>75</v>
      </c>
      <c r="H58" s="21">
        <v>85</v>
      </c>
      <c r="I58" s="21">
        <v>79</v>
      </c>
      <c r="J58" s="21">
        <v>90</v>
      </c>
      <c r="K58" s="25"/>
      <c r="L58" s="22">
        <f>AVERAGE(C58:J58)+K58</f>
        <v>79.875</v>
      </c>
      <c r="M58" s="21"/>
    </row>
    <row r="59" spans="1:21" s="32" customFormat="1" ht="14.45" customHeight="1" thickBot="1" x14ac:dyDescent="0.3">
      <c r="A59" s="98">
        <v>3</v>
      </c>
      <c r="B59" s="53" t="s">
        <v>62</v>
      </c>
      <c r="C59" s="41">
        <v>84</v>
      </c>
      <c r="D59" s="23">
        <v>79</v>
      </c>
      <c r="E59" s="23">
        <v>81</v>
      </c>
      <c r="F59" s="23">
        <v>75</v>
      </c>
      <c r="G59" s="23">
        <v>75</v>
      </c>
      <c r="H59" s="23">
        <v>85</v>
      </c>
      <c r="I59" s="23">
        <v>79</v>
      </c>
      <c r="J59" s="23">
        <v>72</v>
      </c>
      <c r="K59" s="27"/>
      <c r="L59" s="18">
        <f>AVERAGE(C59:J59)+K59</f>
        <v>78.75</v>
      </c>
      <c r="M59" s="23"/>
    </row>
    <row r="60" spans="1:21" ht="32.25" customHeight="1" x14ac:dyDescent="0.25">
      <c r="A60" s="57"/>
      <c r="B60" s="1"/>
      <c r="C60" s="58"/>
      <c r="D60" s="58"/>
      <c r="E60" s="58"/>
      <c r="F60" s="58"/>
      <c r="G60" s="58"/>
      <c r="H60" s="58"/>
      <c r="I60" s="58"/>
      <c r="J60" s="58"/>
      <c r="K60" s="39"/>
      <c r="L60" s="39"/>
      <c r="M60" s="39"/>
      <c r="N60" s="2"/>
    </row>
    <row r="61" spans="1:21" ht="32.25" customHeight="1" x14ac:dyDescent="0.25">
      <c r="A61" s="57"/>
      <c r="B61" s="1"/>
      <c r="C61" s="58"/>
      <c r="D61" s="58"/>
      <c r="E61" s="58"/>
      <c r="F61" s="58"/>
      <c r="G61" s="58"/>
      <c r="H61" s="58"/>
      <c r="I61" s="58"/>
      <c r="J61" s="58"/>
      <c r="K61" s="39"/>
      <c r="L61" s="39"/>
      <c r="M61" s="39"/>
      <c r="N61" s="2"/>
      <c r="O61" s="2"/>
    </row>
    <row r="62" spans="1:21" s="5" customFormat="1" ht="12.75" customHeight="1" x14ac:dyDescent="0.25">
      <c r="A62" s="152" t="s">
        <v>0</v>
      </c>
      <c r="B62" s="152" t="s">
        <v>1</v>
      </c>
      <c r="C62" s="144" t="s">
        <v>10</v>
      </c>
      <c r="D62" s="145"/>
      <c r="E62" s="145"/>
      <c r="F62" s="145"/>
      <c r="G62" s="145"/>
      <c r="H62" s="145"/>
      <c r="I62" s="145"/>
      <c r="J62" s="146"/>
      <c r="K62" s="147" t="s">
        <v>6</v>
      </c>
      <c r="L62" s="147" t="s">
        <v>2</v>
      </c>
      <c r="M62" s="147" t="s">
        <v>3</v>
      </c>
      <c r="O62" s="2"/>
    </row>
    <row r="63" spans="1:21" s="5" customFormat="1" ht="8.25" customHeight="1" x14ac:dyDescent="0.2">
      <c r="A63" s="153"/>
      <c r="B63" s="153"/>
      <c r="C63" s="138" t="s">
        <v>5</v>
      </c>
      <c r="D63" s="151"/>
      <c r="E63" s="151"/>
      <c r="F63" s="151"/>
      <c r="G63" s="151"/>
      <c r="H63" s="139"/>
      <c r="I63" s="138" t="s">
        <v>4</v>
      </c>
      <c r="J63" s="146"/>
      <c r="K63" s="148"/>
      <c r="L63" s="148"/>
      <c r="M63" s="148"/>
    </row>
    <row r="64" spans="1:21" s="5" customFormat="1" ht="67.900000000000006" customHeight="1" x14ac:dyDescent="0.2">
      <c r="A64" s="154"/>
      <c r="B64" s="155"/>
      <c r="C64" s="87" t="s">
        <v>106</v>
      </c>
      <c r="D64" s="87" t="s">
        <v>107</v>
      </c>
      <c r="E64" s="87" t="s">
        <v>108</v>
      </c>
      <c r="F64" s="87" t="s">
        <v>109</v>
      </c>
      <c r="G64" s="87" t="s">
        <v>42</v>
      </c>
      <c r="H64" s="71"/>
      <c r="I64" s="87" t="s">
        <v>106</v>
      </c>
      <c r="J64" s="13"/>
      <c r="K64" s="150"/>
      <c r="L64" s="150"/>
      <c r="M64" s="150"/>
    </row>
    <row r="65" spans="1:21" s="5" customFormat="1" ht="11.25" customHeight="1" x14ac:dyDescent="0.2">
      <c r="A65" s="81">
        <v>1</v>
      </c>
      <c r="B65" s="38">
        <v>2</v>
      </c>
      <c r="C65" s="6">
        <v>3</v>
      </c>
      <c r="D65" s="6">
        <v>4</v>
      </c>
      <c r="E65" s="10">
        <v>5</v>
      </c>
      <c r="F65" s="6">
        <v>6</v>
      </c>
      <c r="G65" s="6">
        <v>7</v>
      </c>
      <c r="H65" s="6">
        <v>8</v>
      </c>
      <c r="I65" s="6">
        <v>9</v>
      </c>
      <c r="J65" s="6">
        <v>10</v>
      </c>
      <c r="K65" s="81">
        <v>11</v>
      </c>
      <c r="L65" s="81">
        <v>12</v>
      </c>
      <c r="M65" s="19">
        <v>13</v>
      </c>
    </row>
    <row r="66" spans="1:21" s="5" customFormat="1" ht="14.25" customHeight="1" x14ac:dyDescent="0.25">
      <c r="A66" s="129">
        <v>1</v>
      </c>
      <c r="B66" s="50" t="s">
        <v>65</v>
      </c>
      <c r="C66" s="40">
        <v>80</v>
      </c>
      <c r="D66" s="21">
        <v>81</v>
      </c>
      <c r="E66" s="21">
        <v>92</v>
      </c>
      <c r="F66" s="21">
        <v>90</v>
      </c>
      <c r="G66" s="49">
        <v>91</v>
      </c>
      <c r="H66" s="21"/>
      <c r="I66" s="49">
        <v>80</v>
      </c>
      <c r="J66" s="21"/>
      <c r="K66" s="15"/>
      <c r="L66" s="17">
        <f>AVERAGE(C66:J66)+K66</f>
        <v>85.666666666666671</v>
      </c>
      <c r="M66" s="35"/>
      <c r="N66" s="33"/>
      <c r="O66" s="33"/>
      <c r="P66" s="3"/>
      <c r="Q66" s="33"/>
      <c r="R66" s="32"/>
      <c r="S66" s="32"/>
      <c r="T66" s="32"/>
      <c r="U66" s="32"/>
    </row>
    <row r="67" spans="1:21" s="3" customFormat="1" ht="14.25" customHeight="1" thickBot="1" x14ac:dyDescent="0.3">
      <c r="A67" s="45">
        <v>2</v>
      </c>
      <c r="B67" s="53" t="s">
        <v>64</v>
      </c>
      <c r="C67" s="41">
        <v>80</v>
      </c>
      <c r="D67" s="23">
        <v>66</v>
      </c>
      <c r="E67" s="23">
        <v>82</v>
      </c>
      <c r="F67" s="23">
        <v>90</v>
      </c>
      <c r="G67" s="74">
        <v>78</v>
      </c>
      <c r="H67" s="23"/>
      <c r="I67" s="74">
        <v>85</v>
      </c>
      <c r="J67" s="23"/>
      <c r="K67" s="27"/>
      <c r="L67" s="18">
        <f>AVERAGE(C67:J67)+K67</f>
        <v>80.166666666666671</v>
      </c>
      <c r="M67" s="75"/>
      <c r="N67" s="33"/>
      <c r="O67" s="33"/>
      <c r="P67" s="5"/>
      <c r="Q67" s="33"/>
      <c r="R67" s="32"/>
      <c r="S67" s="32"/>
      <c r="T67" s="32"/>
      <c r="U67" s="32"/>
    </row>
    <row r="68" spans="1:21" hidden="1" x14ac:dyDescent="0.25"/>
    <row r="69" spans="1:21" hidden="1" x14ac:dyDescent="0.25"/>
    <row r="74" spans="1:21" ht="11.25" customHeight="1" x14ac:dyDescent="0.25">
      <c r="A74" s="140" t="s">
        <v>0</v>
      </c>
      <c r="B74" s="140" t="s">
        <v>1</v>
      </c>
      <c r="C74" s="144" t="s">
        <v>10</v>
      </c>
      <c r="D74" s="145"/>
      <c r="E74" s="145"/>
      <c r="F74" s="145"/>
      <c r="G74" s="145"/>
      <c r="H74" s="145"/>
      <c r="I74" s="145"/>
      <c r="J74" s="146"/>
      <c r="K74" s="147" t="s">
        <v>6</v>
      </c>
      <c r="L74" s="147" t="s">
        <v>2</v>
      </c>
      <c r="M74" s="132" t="s">
        <v>3</v>
      </c>
    </row>
    <row r="75" spans="1:21" ht="15.75" x14ac:dyDescent="0.25">
      <c r="A75" s="141"/>
      <c r="B75" s="141"/>
      <c r="C75" s="135" t="s">
        <v>5</v>
      </c>
      <c r="D75" s="136"/>
      <c r="E75" s="136"/>
      <c r="F75" s="136"/>
      <c r="G75" s="136"/>
      <c r="H75" s="137"/>
      <c r="I75" s="138" t="s">
        <v>4</v>
      </c>
      <c r="J75" s="139"/>
      <c r="K75" s="148"/>
      <c r="L75" s="148"/>
      <c r="M75" s="133"/>
    </row>
    <row r="76" spans="1:21" ht="75" customHeight="1" x14ac:dyDescent="0.25">
      <c r="A76" s="142"/>
      <c r="B76" s="143"/>
      <c r="C76" s="87" t="s">
        <v>112</v>
      </c>
      <c r="D76" s="87" t="s">
        <v>44</v>
      </c>
      <c r="E76" s="87" t="s">
        <v>113</v>
      </c>
      <c r="F76" s="87" t="s">
        <v>52</v>
      </c>
      <c r="G76" s="67"/>
      <c r="H76" s="42"/>
      <c r="I76" s="87" t="s">
        <v>114</v>
      </c>
      <c r="J76" s="52"/>
      <c r="K76" s="149"/>
      <c r="L76" s="150"/>
      <c r="M76" s="134"/>
    </row>
    <row r="77" spans="1:21" x14ac:dyDescent="0.25">
      <c r="A77" s="81">
        <v>1</v>
      </c>
      <c r="B77" s="38">
        <v>2</v>
      </c>
      <c r="C77" s="6">
        <v>3</v>
      </c>
      <c r="D77" s="6">
        <v>4</v>
      </c>
      <c r="E77" s="10">
        <v>5</v>
      </c>
      <c r="F77" s="6">
        <v>6</v>
      </c>
      <c r="G77" s="6">
        <v>7</v>
      </c>
      <c r="H77" s="6">
        <v>8</v>
      </c>
      <c r="I77" s="6">
        <v>9</v>
      </c>
      <c r="J77" s="6">
        <v>10</v>
      </c>
      <c r="K77" s="81">
        <v>11</v>
      </c>
      <c r="L77" s="81">
        <v>12</v>
      </c>
      <c r="M77" s="19">
        <v>13</v>
      </c>
    </row>
    <row r="78" spans="1:21" s="32" customFormat="1" ht="15.75" customHeight="1" x14ac:dyDescent="0.25">
      <c r="A78" s="126">
        <v>1</v>
      </c>
      <c r="B78" s="50" t="s">
        <v>70</v>
      </c>
      <c r="C78" s="127">
        <v>92</v>
      </c>
      <c r="D78" s="79">
        <v>94</v>
      </c>
      <c r="E78" s="79">
        <v>90</v>
      </c>
      <c r="F78" s="79">
        <v>95</v>
      </c>
      <c r="G78" s="79"/>
      <c r="H78" s="79"/>
      <c r="I78" s="79">
        <v>92</v>
      </c>
      <c r="J78" s="79"/>
      <c r="K78" s="79">
        <f>2+1+1</f>
        <v>4</v>
      </c>
      <c r="L78" s="17">
        <f t="shared" ref="L78:L84" si="1">AVERAGE(C78:J78)+K78</f>
        <v>96.6</v>
      </c>
      <c r="M78" s="47" t="s">
        <v>8</v>
      </c>
      <c r="N78"/>
      <c r="O78"/>
      <c r="P78"/>
      <c r="Q78"/>
      <c r="R78"/>
      <c r="S78"/>
      <c r="T78"/>
      <c r="U78"/>
    </row>
    <row r="79" spans="1:21" s="32" customFormat="1" ht="15.75" customHeight="1" x14ac:dyDescent="0.25">
      <c r="A79" s="126">
        <v>2</v>
      </c>
      <c r="B79" s="50" t="s">
        <v>69</v>
      </c>
      <c r="C79" s="127">
        <v>94</v>
      </c>
      <c r="D79" s="79">
        <v>94</v>
      </c>
      <c r="E79" s="79">
        <v>85</v>
      </c>
      <c r="F79" s="79">
        <v>94</v>
      </c>
      <c r="G79" s="79"/>
      <c r="H79" s="79"/>
      <c r="I79" s="79">
        <v>92</v>
      </c>
      <c r="J79" s="79"/>
      <c r="K79" s="15"/>
      <c r="L79" s="17">
        <f t="shared" si="1"/>
        <v>91.8</v>
      </c>
      <c r="M79" s="47"/>
      <c r="N79"/>
      <c r="O79"/>
      <c r="P79" s="29"/>
      <c r="Q79"/>
      <c r="R79"/>
      <c r="S79"/>
      <c r="T79"/>
      <c r="U79"/>
    </row>
    <row r="80" spans="1:21" ht="15.75" customHeight="1" x14ac:dyDescent="0.25">
      <c r="A80" s="129">
        <v>3</v>
      </c>
      <c r="B80" s="50" t="s">
        <v>72</v>
      </c>
      <c r="C80" s="31">
        <v>90</v>
      </c>
      <c r="D80" s="16">
        <v>80</v>
      </c>
      <c r="E80" s="16">
        <v>68</v>
      </c>
      <c r="F80" s="16">
        <v>93</v>
      </c>
      <c r="G80" s="16"/>
      <c r="H80" s="16"/>
      <c r="I80" s="16">
        <v>92</v>
      </c>
      <c r="J80" s="16"/>
      <c r="K80" s="16"/>
      <c r="L80" s="17">
        <f t="shared" si="1"/>
        <v>84.6</v>
      </c>
      <c r="M80" s="47"/>
      <c r="N80" s="32"/>
      <c r="O80" s="32"/>
      <c r="P80" s="32"/>
      <c r="Q80" s="32"/>
      <c r="R80" s="32"/>
      <c r="S80" s="32"/>
      <c r="T80" s="32"/>
      <c r="U80" s="32"/>
    </row>
    <row r="81" spans="1:21" s="72" customFormat="1" ht="15.75" customHeight="1" x14ac:dyDescent="0.25">
      <c r="A81" s="126">
        <v>4</v>
      </c>
      <c r="B81" s="50" t="s">
        <v>67</v>
      </c>
      <c r="C81" s="127">
        <v>75</v>
      </c>
      <c r="D81" s="79">
        <v>75</v>
      </c>
      <c r="E81" s="79">
        <v>65</v>
      </c>
      <c r="F81" s="79">
        <v>91</v>
      </c>
      <c r="G81" s="79"/>
      <c r="H81" s="79"/>
      <c r="I81" s="79">
        <v>90</v>
      </c>
      <c r="J81" s="79"/>
      <c r="K81" s="79"/>
      <c r="L81" s="17">
        <f t="shared" si="1"/>
        <v>79.2</v>
      </c>
      <c r="M81" s="47"/>
      <c r="N81"/>
      <c r="O81"/>
      <c r="P81"/>
      <c r="Q81"/>
      <c r="R81"/>
      <c r="S81"/>
      <c r="T81"/>
      <c r="U81"/>
    </row>
    <row r="82" spans="1:21" ht="15.75" customHeight="1" x14ac:dyDescent="0.25">
      <c r="A82" s="126">
        <v>5</v>
      </c>
      <c r="B82" s="50" t="s">
        <v>68</v>
      </c>
      <c r="C82" s="127">
        <v>75</v>
      </c>
      <c r="D82" s="79">
        <v>75</v>
      </c>
      <c r="E82" s="79">
        <v>60</v>
      </c>
      <c r="F82" s="79">
        <v>91</v>
      </c>
      <c r="G82" s="79"/>
      <c r="H82" s="79"/>
      <c r="I82" s="79">
        <v>90</v>
      </c>
      <c r="J82" s="79"/>
      <c r="K82" s="73"/>
      <c r="L82" s="17">
        <f t="shared" si="1"/>
        <v>78.2</v>
      </c>
      <c r="M82" s="47"/>
    </row>
    <row r="83" spans="1:21" ht="15.75" customHeight="1" x14ac:dyDescent="0.25">
      <c r="A83" s="126">
        <v>6</v>
      </c>
      <c r="B83" s="50" t="s">
        <v>66</v>
      </c>
      <c r="C83" s="127">
        <v>78</v>
      </c>
      <c r="D83" s="79">
        <v>75</v>
      </c>
      <c r="E83" s="79">
        <v>60</v>
      </c>
      <c r="F83" s="79">
        <v>65</v>
      </c>
      <c r="G83" s="79"/>
      <c r="H83" s="79"/>
      <c r="I83" s="79">
        <v>90</v>
      </c>
      <c r="J83" s="79"/>
      <c r="K83" s="15"/>
      <c r="L83" s="17">
        <f t="shared" si="1"/>
        <v>73.599999999999994</v>
      </c>
      <c r="M83" s="47"/>
      <c r="P83" s="29"/>
    </row>
    <row r="84" spans="1:21" s="32" customFormat="1" ht="15.75" customHeight="1" thickBot="1" x14ac:dyDescent="0.3">
      <c r="A84" s="7">
        <v>7</v>
      </c>
      <c r="B84" s="53" t="s">
        <v>71</v>
      </c>
      <c r="C84" s="28">
        <v>77</v>
      </c>
      <c r="D84" s="11">
        <v>62</v>
      </c>
      <c r="E84" s="11">
        <v>60</v>
      </c>
      <c r="F84" s="11">
        <v>68</v>
      </c>
      <c r="G84" s="11"/>
      <c r="H84" s="11"/>
      <c r="I84" s="11">
        <v>77</v>
      </c>
      <c r="J84" s="11"/>
      <c r="K84" s="11"/>
      <c r="L84" s="18">
        <f t="shared" si="1"/>
        <v>68.8</v>
      </c>
      <c r="M84" s="68"/>
      <c r="N84"/>
      <c r="O84"/>
      <c r="P84"/>
      <c r="Q84"/>
      <c r="R84"/>
      <c r="S84"/>
      <c r="T84"/>
      <c r="U84"/>
    </row>
    <row r="85" spans="1:21" hidden="1" x14ac:dyDescent="0.25"/>
    <row r="86" spans="1:21" hidden="1" x14ac:dyDescent="0.25"/>
    <row r="87" spans="1:21" ht="33" customHeight="1" x14ac:dyDescent="0.25"/>
    <row r="90" spans="1:21" ht="2.4500000000000002" customHeight="1" x14ac:dyDescent="0.25"/>
    <row r="91" spans="1:21" ht="11.25" customHeight="1" x14ac:dyDescent="0.25">
      <c r="A91" s="140" t="s">
        <v>0</v>
      </c>
      <c r="B91" s="140" t="s">
        <v>1</v>
      </c>
      <c r="C91" s="144" t="s">
        <v>10</v>
      </c>
      <c r="D91" s="145"/>
      <c r="E91" s="145"/>
      <c r="F91" s="145"/>
      <c r="G91" s="145"/>
      <c r="H91" s="145"/>
      <c r="I91" s="145"/>
      <c r="J91" s="146"/>
      <c r="K91" s="147" t="s">
        <v>6</v>
      </c>
      <c r="L91" s="147" t="s">
        <v>2</v>
      </c>
      <c r="M91" s="132" t="s">
        <v>3</v>
      </c>
    </row>
    <row r="92" spans="1:21" ht="10.5" customHeight="1" x14ac:dyDescent="0.25">
      <c r="A92" s="141"/>
      <c r="B92" s="141"/>
      <c r="C92" s="135" t="s">
        <v>5</v>
      </c>
      <c r="D92" s="136"/>
      <c r="E92" s="136"/>
      <c r="F92" s="136"/>
      <c r="G92" s="136"/>
      <c r="H92" s="137"/>
      <c r="I92" s="138" t="s">
        <v>4</v>
      </c>
      <c r="J92" s="139"/>
      <c r="K92" s="148"/>
      <c r="L92" s="148"/>
      <c r="M92" s="133"/>
    </row>
    <row r="93" spans="1:21" ht="69" customHeight="1" x14ac:dyDescent="0.25">
      <c r="A93" s="142"/>
      <c r="B93" s="143"/>
      <c r="C93" s="85" t="s">
        <v>115</v>
      </c>
      <c r="D93" s="85" t="s">
        <v>116</v>
      </c>
      <c r="E93" s="85" t="s">
        <v>43</v>
      </c>
      <c r="F93" s="85" t="s">
        <v>93</v>
      </c>
      <c r="G93" s="87"/>
      <c r="H93" s="87"/>
      <c r="I93" s="85" t="s">
        <v>43</v>
      </c>
      <c r="J93" s="85" t="s">
        <v>93</v>
      </c>
      <c r="K93" s="149"/>
      <c r="L93" s="150"/>
      <c r="M93" s="134"/>
    </row>
    <row r="94" spans="1:21" ht="12" customHeight="1" x14ac:dyDescent="0.25">
      <c r="A94" s="128">
        <v>1</v>
      </c>
      <c r="B94" s="38">
        <v>2</v>
      </c>
      <c r="C94" s="30">
        <v>3</v>
      </c>
      <c r="D94" s="6">
        <v>4</v>
      </c>
      <c r="E94" s="10">
        <v>5</v>
      </c>
      <c r="F94" s="6">
        <v>6</v>
      </c>
      <c r="G94" s="6">
        <v>7</v>
      </c>
      <c r="H94" s="6">
        <v>8</v>
      </c>
      <c r="I94" s="6">
        <v>9</v>
      </c>
      <c r="J94" s="6">
        <v>10</v>
      </c>
      <c r="K94" s="81">
        <v>11</v>
      </c>
      <c r="L94" s="81">
        <v>12</v>
      </c>
      <c r="M94" s="19">
        <v>13</v>
      </c>
    </row>
    <row r="95" spans="1:21" ht="18.75" customHeight="1" x14ac:dyDescent="0.25">
      <c r="A95" s="126">
        <v>1</v>
      </c>
      <c r="B95" s="50" t="s">
        <v>74</v>
      </c>
      <c r="C95" s="127">
        <v>91</v>
      </c>
      <c r="D95" s="79">
        <v>90</v>
      </c>
      <c r="E95" s="79">
        <v>92</v>
      </c>
      <c r="F95" s="79">
        <v>91</v>
      </c>
      <c r="G95" s="79"/>
      <c r="H95" s="79"/>
      <c r="I95" s="79">
        <v>92</v>
      </c>
      <c r="J95" s="79">
        <v>92</v>
      </c>
      <c r="K95" s="79">
        <f>2</f>
        <v>2</v>
      </c>
      <c r="L95" s="17">
        <f>AVERAGE(C95:J95)+K95</f>
        <v>93.333333333333329</v>
      </c>
      <c r="M95" s="12"/>
      <c r="R95" s="84"/>
    </row>
    <row r="96" spans="1:21" ht="18.75" customHeight="1" x14ac:dyDescent="0.25">
      <c r="A96" s="79">
        <v>2</v>
      </c>
      <c r="B96" s="50" t="s">
        <v>76</v>
      </c>
      <c r="C96" s="79">
        <v>90</v>
      </c>
      <c r="D96" s="79">
        <v>90</v>
      </c>
      <c r="E96" s="79">
        <v>90</v>
      </c>
      <c r="F96" s="79">
        <v>90</v>
      </c>
      <c r="G96" s="79"/>
      <c r="H96" s="79"/>
      <c r="I96" s="79">
        <v>90</v>
      </c>
      <c r="J96" s="79">
        <v>90</v>
      </c>
      <c r="K96" s="79">
        <f>1+1</f>
        <v>2</v>
      </c>
      <c r="L96" s="17">
        <f>AVERAGE(C96:J96)+K96</f>
        <v>92</v>
      </c>
      <c r="M96" s="12" t="s">
        <v>8</v>
      </c>
    </row>
    <row r="97" spans="1:21" s="32" customFormat="1" ht="18.75" customHeight="1" x14ac:dyDescent="0.25">
      <c r="A97" s="79">
        <v>3</v>
      </c>
      <c r="B97" s="50" t="s">
        <v>75</v>
      </c>
      <c r="C97" s="79">
        <v>90</v>
      </c>
      <c r="D97" s="79">
        <v>91</v>
      </c>
      <c r="E97" s="79">
        <v>91</v>
      </c>
      <c r="F97" s="79">
        <v>90</v>
      </c>
      <c r="G97" s="79"/>
      <c r="H97" s="79"/>
      <c r="I97" s="79">
        <v>90</v>
      </c>
      <c r="J97" s="79">
        <v>90</v>
      </c>
      <c r="K97" s="79">
        <f>1</f>
        <v>1</v>
      </c>
      <c r="L97" s="17">
        <f>AVERAGE(C97:J97)+K97</f>
        <v>91.333333333333329</v>
      </c>
      <c r="M97" s="47" t="s">
        <v>8</v>
      </c>
      <c r="N97"/>
      <c r="O97"/>
      <c r="P97"/>
      <c r="Q97"/>
      <c r="R97" s="84"/>
      <c r="S97"/>
      <c r="T97"/>
      <c r="U97"/>
    </row>
    <row r="98" spans="1:21" ht="18.75" customHeight="1" x14ac:dyDescent="0.25">
      <c r="A98" s="126">
        <v>4</v>
      </c>
      <c r="B98" s="50" t="s">
        <v>73</v>
      </c>
      <c r="C98" s="127">
        <v>90</v>
      </c>
      <c r="D98" s="79">
        <v>82</v>
      </c>
      <c r="E98" s="79">
        <v>90</v>
      </c>
      <c r="F98" s="79">
        <v>90</v>
      </c>
      <c r="G98" s="79"/>
      <c r="H98" s="79"/>
      <c r="I98" s="79">
        <v>90</v>
      </c>
      <c r="J98" s="79">
        <v>90</v>
      </c>
      <c r="K98" s="79"/>
      <c r="L98" s="17">
        <f>AVERAGE(C98:J98)+K98</f>
        <v>88.666666666666671</v>
      </c>
      <c r="M98" s="47"/>
      <c r="R98" s="84"/>
    </row>
    <row r="99" spans="1:21" ht="18.75" customHeight="1" thickBot="1" x14ac:dyDescent="0.3">
      <c r="A99" s="45">
        <v>5</v>
      </c>
      <c r="B99" s="99" t="s">
        <v>139</v>
      </c>
      <c r="C99" s="41">
        <v>75</v>
      </c>
      <c r="D99" s="23">
        <v>76</v>
      </c>
      <c r="E99" s="23">
        <v>79</v>
      </c>
      <c r="F99" s="23">
        <v>75</v>
      </c>
      <c r="G99" s="23"/>
      <c r="H99" s="23"/>
      <c r="I99" s="23">
        <v>78</v>
      </c>
      <c r="J99" s="23">
        <v>84</v>
      </c>
      <c r="K99" s="23"/>
      <c r="L99" s="18">
        <f>AVERAGE(C99:J99)+K99</f>
        <v>77.833333333333329</v>
      </c>
      <c r="M99" s="68"/>
      <c r="N99" s="32"/>
      <c r="O99" s="32"/>
      <c r="P99" s="32"/>
      <c r="Q99" s="32"/>
      <c r="R99" s="32"/>
      <c r="S99" s="32"/>
      <c r="T99" s="32"/>
      <c r="U99" s="32"/>
    </row>
    <row r="100" spans="1:21" ht="32.25" customHeight="1" x14ac:dyDescent="0.25">
      <c r="A100" s="57"/>
      <c r="B100" s="1"/>
      <c r="C100" s="58"/>
      <c r="D100" s="58"/>
      <c r="E100" s="58"/>
      <c r="F100" s="58"/>
      <c r="G100" s="58"/>
      <c r="H100" s="58"/>
      <c r="I100" s="58"/>
      <c r="J100" s="58"/>
      <c r="K100" s="39"/>
      <c r="L100" s="39"/>
      <c r="M100" s="39"/>
      <c r="N100" s="2"/>
      <c r="O100" s="2"/>
    </row>
    <row r="101" spans="1:21" ht="27" customHeight="1" x14ac:dyDescent="0.25">
      <c r="A101" s="57"/>
      <c r="B101" s="1"/>
      <c r="C101" s="58"/>
      <c r="D101" s="58"/>
      <c r="E101" s="58"/>
      <c r="F101" s="58"/>
      <c r="G101" s="58"/>
      <c r="H101" s="58"/>
      <c r="I101" s="58"/>
      <c r="J101" s="58"/>
      <c r="K101" s="39"/>
      <c r="L101" s="39"/>
      <c r="M101" s="39"/>
      <c r="N101" s="2"/>
      <c r="O101" s="2"/>
    </row>
    <row r="102" spans="1:21" s="5" customFormat="1" ht="12.75" customHeight="1" x14ac:dyDescent="0.2">
      <c r="A102" s="152" t="s">
        <v>0</v>
      </c>
      <c r="B102" s="152" t="s">
        <v>1</v>
      </c>
      <c r="C102" s="156" t="s">
        <v>10</v>
      </c>
      <c r="D102" s="157"/>
      <c r="E102" s="157"/>
      <c r="F102" s="157"/>
      <c r="G102" s="157"/>
      <c r="H102" s="157"/>
      <c r="I102" s="157"/>
      <c r="J102" s="158"/>
      <c r="K102" s="147" t="s">
        <v>6</v>
      </c>
      <c r="L102" s="147" t="s">
        <v>2</v>
      </c>
      <c r="M102" s="147" t="s">
        <v>3</v>
      </c>
    </row>
    <row r="103" spans="1:21" s="5" customFormat="1" ht="12" customHeight="1" x14ac:dyDescent="0.2">
      <c r="A103" s="153"/>
      <c r="B103" s="153"/>
      <c r="C103" s="138" t="s">
        <v>5</v>
      </c>
      <c r="D103" s="151"/>
      <c r="E103" s="151"/>
      <c r="F103" s="151"/>
      <c r="G103" s="151"/>
      <c r="H103" s="139"/>
      <c r="I103" s="144" t="s">
        <v>4</v>
      </c>
      <c r="J103" s="146"/>
      <c r="K103" s="148"/>
      <c r="L103" s="148"/>
      <c r="M103" s="148"/>
    </row>
    <row r="104" spans="1:21" s="5" customFormat="1" ht="59.45" customHeight="1" x14ac:dyDescent="0.2">
      <c r="A104" s="154"/>
      <c r="B104" s="155"/>
      <c r="C104" s="87" t="s">
        <v>102</v>
      </c>
      <c r="D104" s="87" t="s">
        <v>95</v>
      </c>
      <c r="E104" s="87" t="s">
        <v>104</v>
      </c>
      <c r="F104" s="87" t="s">
        <v>90</v>
      </c>
      <c r="G104" s="87" t="s">
        <v>118</v>
      </c>
      <c r="H104" s="71"/>
      <c r="I104" s="87" t="s">
        <v>102</v>
      </c>
      <c r="J104" s="8"/>
      <c r="K104" s="150"/>
      <c r="L104" s="150"/>
      <c r="M104" s="150"/>
    </row>
    <row r="105" spans="1:21" s="5" customFormat="1" ht="13.5" customHeight="1" x14ac:dyDescent="0.2">
      <c r="A105" s="128">
        <v>1</v>
      </c>
      <c r="B105" s="83">
        <v>2</v>
      </c>
      <c r="C105" s="94">
        <v>3</v>
      </c>
      <c r="D105" s="6">
        <v>4</v>
      </c>
      <c r="E105" s="10">
        <v>5</v>
      </c>
      <c r="F105" s="6">
        <v>6</v>
      </c>
      <c r="G105" s="30">
        <v>7</v>
      </c>
      <c r="H105" s="6">
        <v>8</v>
      </c>
      <c r="I105" s="6">
        <v>9</v>
      </c>
      <c r="J105" s="6">
        <v>10</v>
      </c>
      <c r="K105" s="81">
        <v>11</v>
      </c>
      <c r="L105" s="81">
        <v>12</v>
      </c>
      <c r="M105" s="19">
        <v>13</v>
      </c>
    </row>
    <row r="106" spans="1:21" s="3" customFormat="1" ht="14.25" customHeight="1" x14ac:dyDescent="0.25">
      <c r="A106" s="129">
        <v>1</v>
      </c>
      <c r="B106" s="86" t="s">
        <v>20</v>
      </c>
      <c r="C106" s="90">
        <v>98</v>
      </c>
      <c r="D106" s="16">
        <v>95</v>
      </c>
      <c r="E106" s="16">
        <v>90</v>
      </c>
      <c r="F106" s="16">
        <v>92</v>
      </c>
      <c r="G106" s="31">
        <v>90</v>
      </c>
      <c r="H106" s="16"/>
      <c r="I106" s="16">
        <v>92</v>
      </c>
      <c r="J106" s="16"/>
      <c r="K106" s="15">
        <f>2</f>
        <v>2</v>
      </c>
      <c r="L106" s="17">
        <f>AVERAGE(C106:J106)+K106</f>
        <v>94.833333333333329</v>
      </c>
      <c r="M106" s="16" t="s">
        <v>8</v>
      </c>
      <c r="R106" s="5"/>
    </row>
    <row r="107" spans="1:21" s="34" customFormat="1" ht="14.25" customHeight="1" x14ac:dyDescent="0.25">
      <c r="A107" s="128">
        <v>2</v>
      </c>
      <c r="B107" s="50" t="s">
        <v>24</v>
      </c>
      <c r="C107" s="26">
        <v>92</v>
      </c>
      <c r="D107" s="10">
        <v>90</v>
      </c>
      <c r="E107" s="10">
        <v>76</v>
      </c>
      <c r="F107" s="10">
        <v>93</v>
      </c>
      <c r="G107" s="79">
        <v>91</v>
      </c>
      <c r="H107" s="81"/>
      <c r="I107" s="81">
        <v>95</v>
      </c>
      <c r="J107" s="81"/>
      <c r="K107" s="81">
        <f>2+1+1</f>
        <v>4</v>
      </c>
      <c r="L107" s="17">
        <f>AVERAGE(C107:J107)+K107</f>
        <v>93.5</v>
      </c>
      <c r="M107" s="19"/>
      <c r="N107" s="5"/>
      <c r="O107" s="5"/>
      <c r="Q107" s="3"/>
      <c r="R107" s="3"/>
      <c r="S107" s="3"/>
      <c r="T107" s="3"/>
      <c r="U107" s="3"/>
    </row>
    <row r="108" spans="1:21" s="34" customFormat="1" ht="14.25" customHeight="1" x14ac:dyDescent="0.25">
      <c r="A108" s="16">
        <v>3</v>
      </c>
      <c r="B108" s="50" t="s">
        <v>21</v>
      </c>
      <c r="C108" s="90">
        <v>90</v>
      </c>
      <c r="D108" s="79">
        <v>96</v>
      </c>
      <c r="E108" s="79">
        <v>84</v>
      </c>
      <c r="F108" s="79">
        <v>75</v>
      </c>
      <c r="G108" s="79">
        <v>79</v>
      </c>
      <c r="H108" s="79"/>
      <c r="I108" s="79">
        <v>95</v>
      </c>
      <c r="J108" s="79"/>
      <c r="K108" s="79">
        <f>2+1+1</f>
        <v>4</v>
      </c>
      <c r="L108" s="17">
        <f>AVERAGE(C108:J108)+K108</f>
        <v>90.5</v>
      </c>
      <c r="M108" s="16"/>
      <c r="N108" s="3"/>
      <c r="O108" s="3"/>
      <c r="P108" s="3"/>
      <c r="Q108" s="3"/>
      <c r="R108" s="3"/>
      <c r="S108" s="3"/>
      <c r="T108" s="3"/>
      <c r="U108" s="3"/>
    </row>
    <row r="109" spans="1:21" s="3" customFormat="1" ht="14.25" customHeight="1" thickBot="1" x14ac:dyDescent="0.3">
      <c r="A109" s="100">
        <v>4</v>
      </c>
      <c r="B109" s="101" t="s">
        <v>22</v>
      </c>
      <c r="C109" s="102">
        <v>76</v>
      </c>
      <c r="D109" s="103">
        <v>75</v>
      </c>
      <c r="E109" s="103">
        <v>80</v>
      </c>
      <c r="F109" s="103">
        <v>76</v>
      </c>
      <c r="G109" s="103">
        <v>80</v>
      </c>
      <c r="H109" s="103"/>
      <c r="I109" s="103">
        <v>92</v>
      </c>
      <c r="J109" s="103"/>
      <c r="K109" s="23">
        <f>2+2+2+2</f>
        <v>8</v>
      </c>
      <c r="L109" s="104">
        <f>AVERAGE(C109:J109)+K109</f>
        <v>87.833333333333329</v>
      </c>
      <c r="M109" s="103"/>
      <c r="N109" s="34"/>
      <c r="O109" s="34"/>
      <c r="P109" s="34"/>
      <c r="Q109" s="34"/>
      <c r="R109" s="34"/>
      <c r="S109" s="34"/>
      <c r="T109" s="34"/>
      <c r="U109" s="34"/>
    </row>
    <row r="110" spans="1:21" s="34" customFormat="1" ht="14.25" customHeight="1" x14ac:dyDescent="0.25">
      <c r="A110" s="51">
        <v>5</v>
      </c>
      <c r="B110" s="48" t="s">
        <v>23</v>
      </c>
      <c r="C110" s="40">
        <v>91</v>
      </c>
      <c r="D110" s="21">
        <v>76</v>
      </c>
      <c r="E110" s="21">
        <v>75</v>
      </c>
      <c r="F110" s="21">
        <v>91</v>
      </c>
      <c r="G110" s="21">
        <v>75</v>
      </c>
      <c r="H110" s="21"/>
      <c r="I110" s="21">
        <v>93</v>
      </c>
      <c r="J110" s="21"/>
      <c r="K110" s="25"/>
      <c r="L110" s="22">
        <f>AVERAGE(C110:J110)+K110</f>
        <v>83.5</v>
      </c>
      <c r="M110" s="21"/>
      <c r="N110" s="3"/>
      <c r="O110" s="3"/>
      <c r="P110" s="3"/>
      <c r="Q110" s="3"/>
      <c r="R110" s="3"/>
      <c r="S110" s="3"/>
      <c r="T110" s="3"/>
      <c r="U110" s="3"/>
    </row>
    <row r="111" spans="1:21" ht="32.25" customHeight="1" x14ac:dyDescent="0.25">
      <c r="A111" s="57"/>
      <c r="B111" s="1"/>
      <c r="C111" s="58"/>
      <c r="D111" s="58"/>
      <c r="E111" s="58"/>
      <c r="F111" s="58"/>
      <c r="G111" s="58"/>
      <c r="H111" s="58"/>
      <c r="I111" s="58"/>
      <c r="J111" s="58"/>
      <c r="K111" s="39"/>
      <c r="L111" s="39"/>
      <c r="M111" s="39"/>
      <c r="N111" s="2"/>
    </row>
    <row r="112" spans="1:21" ht="36" customHeight="1" x14ac:dyDescent="0.25">
      <c r="A112" s="57"/>
      <c r="B112" s="1"/>
      <c r="C112" s="58"/>
      <c r="D112" s="58"/>
      <c r="E112" s="58"/>
      <c r="F112" s="58"/>
      <c r="G112" s="58"/>
      <c r="H112" s="58"/>
      <c r="I112" s="58"/>
      <c r="J112" s="58"/>
      <c r="K112" s="39"/>
      <c r="L112" s="39"/>
      <c r="M112" s="39"/>
      <c r="N112" s="2"/>
      <c r="O112" s="2"/>
    </row>
    <row r="113" spans="1:21" s="5" customFormat="1" ht="12.75" customHeight="1" x14ac:dyDescent="0.25">
      <c r="A113" s="152" t="s">
        <v>0</v>
      </c>
      <c r="B113" s="152" t="s">
        <v>1</v>
      </c>
      <c r="C113" s="144" t="s">
        <v>10</v>
      </c>
      <c r="D113" s="145"/>
      <c r="E113" s="145"/>
      <c r="F113" s="145"/>
      <c r="G113" s="145"/>
      <c r="H113" s="145"/>
      <c r="I113" s="145"/>
      <c r="J113" s="146"/>
      <c r="K113" s="147" t="s">
        <v>6</v>
      </c>
      <c r="L113" s="147" t="s">
        <v>2</v>
      </c>
      <c r="M113" s="147" t="s">
        <v>3</v>
      </c>
      <c r="O113" s="2"/>
    </row>
    <row r="114" spans="1:21" s="5" customFormat="1" ht="12.75" customHeight="1" x14ac:dyDescent="0.2">
      <c r="A114" s="153"/>
      <c r="B114" s="153"/>
      <c r="C114" s="138" t="s">
        <v>5</v>
      </c>
      <c r="D114" s="151"/>
      <c r="E114" s="151"/>
      <c r="F114" s="151"/>
      <c r="G114" s="151"/>
      <c r="H114" s="139"/>
      <c r="I114" s="144" t="s">
        <v>4</v>
      </c>
      <c r="J114" s="146"/>
      <c r="K114" s="148"/>
      <c r="L114" s="148"/>
      <c r="M114" s="148"/>
    </row>
    <row r="115" spans="1:21" s="5" customFormat="1" ht="57.6" customHeight="1" x14ac:dyDescent="0.2">
      <c r="A115" s="154"/>
      <c r="B115" s="155"/>
      <c r="C115" s="87" t="s">
        <v>119</v>
      </c>
      <c r="D115" s="88" t="s">
        <v>123</v>
      </c>
      <c r="E115" s="87" t="s">
        <v>120</v>
      </c>
      <c r="F115" s="87" t="s">
        <v>121</v>
      </c>
      <c r="G115" s="87" t="s">
        <v>122</v>
      </c>
      <c r="H115" s="89"/>
      <c r="I115" s="87" t="s">
        <v>122</v>
      </c>
      <c r="J115" s="8"/>
      <c r="K115" s="150"/>
      <c r="L115" s="150"/>
      <c r="M115" s="150"/>
    </row>
    <row r="116" spans="1:21" s="5" customFormat="1" ht="15.75" customHeight="1" x14ac:dyDescent="0.2">
      <c r="A116" s="81">
        <v>1</v>
      </c>
      <c r="B116" s="38">
        <v>2</v>
      </c>
      <c r="C116" s="6">
        <v>3</v>
      </c>
      <c r="D116" s="6">
        <v>4</v>
      </c>
      <c r="E116" s="10">
        <v>5</v>
      </c>
      <c r="F116" s="6">
        <v>6</v>
      </c>
      <c r="G116" s="6">
        <v>7</v>
      </c>
      <c r="H116" s="6">
        <v>8</v>
      </c>
      <c r="I116" s="6">
        <v>9</v>
      </c>
      <c r="J116" s="6">
        <v>10</v>
      </c>
      <c r="K116" s="81">
        <v>11</v>
      </c>
      <c r="L116" s="81">
        <v>12</v>
      </c>
      <c r="M116" s="19">
        <v>13</v>
      </c>
    </row>
    <row r="117" spans="1:21" s="3" customFormat="1" ht="15.75" customHeight="1" x14ac:dyDescent="0.25">
      <c r="A117" s="79">
        <v>1</v>
      </c>
      <c r="B117" s="119" t="s">
        <v>25</v>
      </c>
      <c r="C117" s="79">
        <v>92</v>
      </c>
      <c r="D117" s="79">
        <v>100</v>
      </c>
      <c r="E117" s="79">
        <v>95</v>
      </c>
      <c r="F117" s="79">
        <v>93</v>
      </c>
      <c r="G117" s="79">
        <v>93</v>
      </c>
      <c r="H117" s="79"/>
      <c r="I117" s="79">
        <v>92</v>
      </c>
      <c r="J117" s="79"/>
      <c r="K117" s="15">
        <f>2+2+1</f>
        <v>5</v>
      </c>
      <c r="L117" s="17">
        <f>AVERAGE(C117:J117)+K117</f>
        <v>99.166666666666671</v>
      </c>
      <c r="M117" s="16" t="s">
        <v>8</v>
      </c>
    </row>
    <row r="118" spans="1:21" s="3" customFormat="1" ht="15.75" customHeight="1" x14ac:dyDescent="0.25">
      <c r="A118" s="10">
        <v>2</v>
      </c>
      <c r="B118" s="120" t="s">
        <v>26</v>
      </c>
      <c r="C118" s="10">
        <v>90</v>
      </c>
      <c r="D118" s="10">
        <v>100</v>
      </c>
      <c r="E118" s="10">
        <v>93</v>
      </c>
      <c r="F118" s="10">
        <v>90</v>
      </c>
      <c r="G118" s="10">
        <v>92</v>
      </c>
      <c r="H118" s="10"/>
      <c r="I118" s="10">
        <v>90</v>
      </c>
      <c r="J118" s="10"/>
      <c r="K118" s="25">
        <f>2+1+1</f>
        <v>4</v>
      </c>
      <c r="L118" s="22">
        <f>AVERAGE(C118:J118)+K118</f>
        <v>96.5</v>
      </c>
      <c r="M118" s="21" t="s">
        <v>8</v>
      </c>
    </row>
    <row r="119" spans="1:21" s="3" customFormat="1" ht="15.75" customHeight="1" x14ac:dyDescent="0.25">
      <c r="A119" s="10">
        <v>3</v>
      </c>
      <c r="B119" s="120" t="s">
        <v>29</v>
      </c>
      <c r="C119" s="10">
        <v>92</v>
      </c>
      <c r="D119" s="10">
        <v>95</v>
      </c>
      <c r="E119" s="10">
        <v>96</v>
      </c>
      <c r="F119" s="10">
        <v>90</v>
      </c>
      <c r="G119" s="10">
        <v>93</v>
      </c>
      <c r="H119" s="10"/>
      <c r="I119" s="10">
        <v>90</v>
      </c>
      <c r="J119" s="10"/>
      <c r="K119" s="25"/>
      <c r="L119" s="22">
        <f>AVERAGE(C119:J119)+K119</f>
        <v>92.666666666666671</v>
      </c>
      <c r="M119" s="111"/>
    </row>
    <row r="120" spans="1:21" s="3" customFormat="1" ht="15.75" customHeight="1" thickBot="1" x14ac:dyDescent="0.3">
      <c r="A120" s="11">
        <v>4</v>
      </c>
      <c r="B120" s="121" t="s">
        <v>94</v>
      </c>
      <c r="C120" s="11">
        <v>90</v>
      </c>
      <c r="D120" s="11">
        <v>90</v>
      </c>
      <c r="E120" s="11">
        <v>90</v>
      </c>
      <c r="F120" s="11">
        <v>92</v>
      </c>
      <c r="G120" s="11">
        <v>97</v>
      </c>
      <c r="H120" s="11"/>
      <c r="I120" s="11">
        <v>90</v>
      </c>
      <c r="J120" s="11"/>
      <c r="K120" s="27">
        <f>1</f>
        <v>1</v>
      </c>
      <c r="L120" s="18">
        <f>AVERAGE(C120:J120)+K120</f>
        <v>92.5</v>
      </c>
      <c r="M120" s="11" t="s">
        <v>8</v>
      </c>
      <c r="R120" s="60"/>
      <c r="S120" s="60"/>
      <c r="T120" s="60"/>
      <c r="U120" s="60"/>
    </row>
    <row r="121" spans="1:21" s="3" customFormat="1" ht="15.75" customHeight="1" x14ac:dyDescent="0.25">
      <c r="A121" s="10">
        <v>5</v>
      </c>
      <c r="B121" s="122" t="s">
        <v>28</v>
      </c>
      <c r="C121" s="10">
        <v>90</v>
      </c>
      <c r="D121" s="10">
        <v>92</v>
      </c>
      <c r="E121" s="10">
        <v>91</v>
      </c>
      <c r="F121" s="10">
        <v>90</v>
      </c>
      <c r="G121" s="10">
        <v>92</v>
      </c>
      <c r="H121" s="10"/>
      <c r="I121" s="10">
        <v>90</v>
      </c>
      <c r="J121" s="10"/>
      <c r="K121" s="25">
        <f>1</f>
        <v>1</v>
      </c>
      <c r="L121" s="22">
        <f>AVERAGE(C121:J121)+K121</f>
        <v>91.833333333333329</v>
      </c>
      <c r="M121" s="21"/>
    </row>
    <row r="122" spans="1:21" s="3" customFormat="1" ht="15.75" customHeight="1" x14ac:dyDescent="0.25">
      <c r="A122" s="79">
        <v>6</v>
      </c>
      <c r="B122" s="123" t="s">
        <v>27</v>
      </c>
      <c r="C122" s="79">
        <v>90</v>
      </c>
      <c r="D122" s="79">
        <v>75</v>
      </c>
      <c r="E122" s="79">
        <v>79</v>
      </c>
      <c r="F122" s="79">
        <v>91</v>
      </c>
      <c r="G122" s="79">
        <v>77</v>
      </c>
      <c r="H122" s="79"/>
      <c r="I122" s="79">
        <v>76</v>
      </c>
      <c r="J122" s="79"/>
      <c r="K122" s="15"/>
      <c r="L122" s="17">
        <f t="shared" ref="L122:L124" si="2">AVERAGE(C122:J122)+K122</f>
        <v>81.333333333333329</v>
      </c>
      <c r="M122" s="16"/>
      <c r="R122" s="60"/>
      <c r="S122" s="60"/>
      <c r="T122" s="60"/>
      <c r="U122" s="60"/>
    </row>
    <row r="123" spans="1:21" s="3" customFormat="1" ht="15.75" customHeight="1" x14ac:dyDescent="0.25">
      <c r="A123" s="79">
        <v>7</v>
      </c>
      <c r="B123" s="123" t="s">
        <v>30</v>
      </c>
      <c r="C123" s="79">
        <v>90</v>
      </c>
      <c r="D123" s="79">
        <v>66</v>
      </c>
      <c r="E123" s="79">
        <v>80</v>
      </c>
      <c r="F123" s="79">
        <v>90</v>
      </c>
      <c r="G123" s="79">
        <v>76</v>
      </c>
      <c r="H123" s="79"/>
      <c r="I123" s="79">
        <v>76</v>
      </c>
      <c r="J123" s="79"/>
      <c r="K123" s="15"/>
      <c r="L123" s="17">
        <f t="shared" si="2"/>
        <v>79.666666666666671</v>
      </c>
      <c r="M123" s="79" t="s">
        <v>9</v>
      </c>
      <c r="R123" s="60"/>
      <c r="S123" s="60"/>
      <c r="T123" s="60"/>
      <c r="U123" s="60"/>
    </row>
    <row r="124" spans="1:21" s="3" customFormat="1" ht="15.75" customHeight="1" x14ac:dyDescent="0.25">
      <c r="A124" s="79">
        <v>8</v>
      </c>
      <c r="B124" s="124" t="s">
        <v>53</v>
      </c>
      <c r="C124" s="79">
        <v>62</v>
      </c>
      <c r="D124" s="79">
        <v>68</v>
      </c>
      <c r="E124" s="79">
        <v>62</v>
      </c>
      <c r="F124" s="79">
        <v>86</v>
      </c>
      <c r="G124" s="79">
        <v>65</v>
      </c>
      <c r="H124" s="79"/>
      <c r="I124" s="79">
        <v>66</v>
      </c>
      <c r="J124" s="79"/>
      <c r="K124" s="15"/>
      <c r="L124" s="17">
        <f t="shared" si="2"/>
        <v>68.166666666666671</v>
      </c>
      <c r="M124" s="16"/>
    </row>
    <row r="125" spans="1:21" ht="46.5" customHeight="1" x14ac:dyDescent="0.25"/>
    <row r="126" spans="1:21" ht="29.25" customHeight="1" x14ac:dyDescent="0.25"/>
    <row r="127" spans="1:21" x14ac:dyDescent="0.25">
      <c r="A127" s="140" t="s">
        <v>0</v>
      </c>
      <c r="B127" s="140" t="s">
        <v>1</v>
      </c>
      <c r="C127" s="144" t="s">
        <v>10</v>
      </c>
      <c r="D127" s="145"/>
      <c r="E127" s="145"/>
      <c r="F127" s="145"/>
      <c r="G127" s="145"/>
      <c r="H127" s="145"/>
      <c r="I127" s="145"/>
      <c r="J127" s="146"/>
      <c r="K127" s="147" t="s">
        <v>6</v>
      </c>
      <c r="L127" s="147" t="s">
        <v>2</v>
      </c>
      <c r="M127" s="132" t="s">
        <v>3</v>
      </c>
    </row>
    <row r="128" spans="1:21" ht="15.75" x14ac:dyDescent="0.25">
      <c r="A128" s="141"/>
      <c r="B128" s="141"/>
      <c r="C128" s="135" t="s">
        <v>5</v>
      </c>
      <c r="D128" s="136"/>
      <c r="E128" s="136"/>
      <c r="F128" s="136"/>
      <c r="G128" s="136"/>
      <c r="H128" s="137"/>
      <c r="I128" s="138" t="s">
        <v>4</v>
      </c>
      <c r="J128" s="139"/>
      <c r="K128" s="148"/>
      <c r="L128" s="148"/>
      <c r="M128" s="133"/>
    </row>
    <row r="129" spans="1:13" ht="84" customHeight="1" x14ac:dyDescent="0.25">
      <c r="A129" s="142"/>
      <c r="B129" s="143"/>
      <c r="C129" s="87" t="s">
        <v>124</v>
      </c>
      <c r="D129" s="87" t="s">
        <v>125</v>
      </c>
      <c r="E129" s="87" t="s">
        <v>51</v>
      </c>
      <c r="F129" s="87" t="s">
        <v>113</v>
      </c>
      <c r="G129" s="24"/>
      <c r="H129" s="43"/>
      <c r="I129" s="87" t="s">
        <v>124</v>
      </c>
      <c r="J129" s="20"/>
      <c r="K129" s="149"/>
      <c r="L129" s="150"/>
      <c r="M129" s="134"/>
    </row>
    <row r="130" spans="1:13" x14ac:dyDescent="0.25">
      <c r="A130" s="81">
        <v>1</v>
      </c>
      <c r="B130" s="38">
        <v>2</v>
      </c>
      <c r="C130" s="6">
        <v>3</v>
      </c>
      <c r="D130" s="6">
        <v>4</v>
      </c>
      <c r="E130" s="10">
        <v>5</v>
      </c>
      <c r="F130" s="6">
        <v>6</v>
      </c>
      <c r="G130" s="6">
        <v>7</v>
      </c>
      <c r="H130" s="6">
        <v>8</v>
      </c>
      <c r="I130" s="6">
        <v>9</v>
      </c>
      <c r="J130" s="6">
        <v>10</v>
      </c>
      <c r="K130" s="81">
        <v>11</v>
      </c>
      <c r="L130" s="81">
        <v>12</v>
      </c>
      <c r="M130" s="19">
        <v>13</v>
      </c>
    </row>
    <row r="131" spans="1:13" x14ac:dyDescent="0.25">
      <c r="A131" s="79">
        <v>1</v>
      </c>
      <c r="B131" s="50" t="s">
        <v>36</v>
      </c>
      <c r="C131" s="79">
        <v>90</v>
      </c>
      <c r="D131" s="79">
        <v>94</v>
      </c>
      <c r="E131" s="79">
        <v>90</v>
      </c>
      <c r="F131" s="79">
        <v>90</v>
      </c>
      <c r="G131" s="79"/>
      <c r="H131" s="79"/>
      <c r="I131" s="79">
        <v>95</v>
      </c>
      <c r="J131" s="79"/>
      <c r="K131" s="15">
        <f>2+1</f>
        <v>3</v>
      </c>
      <c r="L131" s="17">
        <f t="shared" ref="L131:L137" si="3">AVERAGE(C131:J131)+K131</f>
        <v>94.8</v>
      </c>
      <c r="M131" s="12"/>
    </row>
    <row r="132" spans="1:13" x14ac:dyDescent="0.25">
      <c r="A132" s="79">
        <v>2</v>
      </c>
      <c r="B132" s="50" t="s">
        <v>31</v>
      </c>
      <c r="C132" s="79">
        <v>90</v>
      </c>
      <c r="D132" s="79">
        <v>93</v>
      </c>
      <c r="E132" s="79">
        <v>90</v>
      </c>
      <c r="F132" s="79">
        <v>99</v>
      </c>
      <c r="G132" s="79"/>
      <c r="H132" s="79"/>
      <c r="I132" s="79">
        <v>95</v>
      </c>
      <c r="J132" s="79"/>
      <c r="K132" s="16"/>
      <c r="L132" s="17">
        <f t="shared" si="3"/>
        <v>93.4</v>
      </c>
      <c r="M132" s="47"/>
    </row>
    <row r="133" spans="1:13" ht="15.75" thickBot="1" x14ac:dyDescent="0.3">
      <c r="A133" s="11">
        <v>3</v>
      </c>
      <c r="B133" s="53" t="s">
        <v>33</v>
      </c>
      <c r="C133" s="11">
        <v>90</v>
      </c>
      <c r="D133" s="11">
        <v>90</v>
      </c>
      <c r="E133" s="11">
        <v>90</v>
      </c>
      <c r="F133" s="11">
        <v>85</v>
      </c>
      <c r="G133" s="11"/>
      <c r="H133" s="11"/>
      <c r="I133" s="11">
        <v>95</v>
      </c>
      <c r="J133" s="11"/>
      <c r="K133" s="11">
        <f>1</f>
        <v>1</v>
      </c>
      <c r="L133" s="18">
        <f t="shared" si="3"/>
        <v>91</v>
      </c>
      <c r="M133" s="14"/>
    </row>
    <row r="134" spans="1:13" x14ac:dyDescent="0.25">
      <c r="A134" s="10">
        <v>4</v>
      </c>
      <c r="B134" s="48" t="s">
        <v>32</v>
      </c>
      <c r="C134" s="10">
        <v>79</v>
      </c>
      <c r="D134" s="10">
        <v>93</v>
      </c>
      <c r="E134" s="10">
        <v>90</v>
      </c>
      <c r="F134" s="10">
        <v>85</v>
      </c>
      <c r="G134" s="10"/>
      <c r="H134" s="10"/>
      <c r="I134" s="10">
        <v>90</v>
      </c>
      <c r="J134" s="10"/>
      <c r="K134" s="10"/>
      <c r="L134" s="22">
        <f t="shared" si="3"/>
        <v>87.4</v>
      </c>
      <c r="M134" s="54"/>
    </row>
    <row r="135" spans="1:13" x14ac:dyDescent="0.25">
      <c r="A135" s="10">
        <v>5</v>
      </c>
      <c r="B135" s="48" t="s">
        <v>34</v>
      </c>
      <c r="C135" s="10">
        <v>78</v>
      </c>
      <c r="D135" s="10">
        <v>61</v>
      </c>
      <c r="E135" s="10">
        <v>69</v>
      </c>
      <c r="F135" s="10">
        <v>60</v>
      </c>
      <c r="G135" s="10"/>
      <c r="H135" s="10"/>
      <c r="I135" s="10">
        <v>90</v>
      </c>
      <c r="J135" s="10"/>
      <c r="K135" s="10"/>
      <c r="L135" s="22">
        <f t="shared" si="3"/>
        <v>71.599999999999994</v>
      </c>
      <c r="M135" s="54" t="s">
        <v>7</v>
      </c>
    </row>
    <row r="136" spans="1:13" x14ac:dyDescent="0.25">
      <c r="A136" s="79">
        <v>6</v>
      </c>
      <c r="B136" s="9" t="s">
        <v>126</v>
      </c>
      <c r="C136" s="79">
        <v>76</v>
      </c>
      <c r="D136" s="79">
        <v>77</v>
      </c>
      <c r="E136" s="79">
        <v>63</v>
      </c>
      <c r="F136" s="79">
        <v>60</v>
      </c>
      <c r="G136" s="79"/>
      <c r="H136" s="79"/>
      <c r="I136" s="79">
        <v>80</v>
      </c>
      <c r="J136" s="79"/>
      <c r="K136" s="79"/>
      <c r="L136" s="17">
        <f t="shared" si="3"/>
        <v>71.2</v>
      </c>
      <c r="M136" s="12" t="s">
        <v>9</v>
      </c>
    </row>
    <row r="137" spans="1:13" x14ac:dyDescent="0.25">
      <c r="A137" s="79">
        <v>7</v>
      </c>
      <c r="B137" s="9" t="s">
        <v>35</v>
      </c>
      <c r="C137" s="79">
        <v>68</v>
      </c>
      <c r="D137" s="79">
        <v>80</v>
      </c>
      <c r="E137" s="79">
        <v>60</v>
      </c>
      <c r="F137" s="79">
        <v>60</v>
      </c>
      <c r="G137" s="79"/>
      <c r="H137" s="79"/>
      <c r="I137" s="79">
        <v>70</v>
      </c>
      <c r="J137" s="79"/>
      <c r="K137" s="79"/>
      <c r="L137" s="17">
        <f t="shared" si="3"/>
        <v>67.599999999999994</v>
      </c>
      <c r="M137" s="12" t="s">
        <v>9</v>
      </c>
    </row>
    <row r="138" spans="1:13" hidden="1" x14ac:dyDescent="0.25"/>
    <row r="139" spans="1:13" hidden="1" x14ac:dyDescent="0.25"/>
    <row r="140" spans="1:13" ht="46.5" customHeight="1" x14ac:dyDescent="0.25"/>
    <row r="141" spans="1:13" ht="29.25" customHeight="1" x14ac:dyDescent="0.25"/>
    <row r="142" spans="1:13" x14ac:dyDescent="0.25">
      <c r="A142" s="140" t="s">
        <v>0</v>
      </c>
      <c r="B142" s="140" t="s">
        <v>1</v>
      </c>
      <c r="C142" s="144" t="s">
        <v>10</v>
      </c>
      <c r="D142" s="145"/>
      <c r="E142" s="145"/>
      <c r="F142" s="145"/>
      <c r="G142" s="145"/>
      <c r="H142" s="145"/>
      <c r="I142" s="145"/>
      <c r="J142" s="146"/>
      <c r="K142" s="147" t="s">
        <v>6</v>
      </c>
      <c r="L142" s="147" t="s">
        <v>2</v>
      </c>
      <c r="M142" s="132" t="s">
        <v>3</v>
      </c>
    </row>
    <row r="143" spans="1:13" ht="15.75" x14ac:dyDescent="0.25">
      <c r="A143" s="141"/>
      <c r="B143" s="141"/>
      <c r="C143" s="135" t="s">
        <v>5</v>
      </c>
      <c r="D143" s="136"/>
      <c r="E143" s="136"/>
      <c r="F143" s="136"/>
      <c r="G143" s="136"/>
      <c r="H143" s="137"/>
      <c r="I143" s="138" t="s">
        <v>4</v>
      </c>
      <c r="J143" s="139"/>
      <c r="K143" s="148"/>
      <c r="L143" s="148"/>
      <c r="M143" s="133"/>
    </row>
    <row r="144" spans="1:13" ht="71.25" customHeight="1" x14ac:dyDescent="0.25">
      <c r="A144" s="142"/>
      <c r="B144" s="143"/>
      <c r="C144" s="87" t="s">
        <v>124</v>
      </c>
      <c r="D144" s="87" t="s">
        <v>127</v>
      </c>
      <c r="E144" s="87" t="s">
        <v>125</v>
      </c>
      <c r="F144" s="87" t="s">
        <v>128</v>
      </c>
      <c r="G144" s="87"/>
      <c r="H144" s="82"/>
      <c r="I144" s="87" t="s">
        <v>124</v>
      </c>
      <c r="J144" s="20"/>
      <c r="K144" s="149"/>
      <c r="L144" s="150"/>
      <c r="M144" s="134"/>
    </row>
    <row r="145" spans="1:21" x14ac:dyDescent="0.25">
      <c r="A145" s="81">
        <v>1</v>
      </c>
      <c r="B145" s="38">
        <v>2</v>
      </c>
      <c r="C145" s="6">
        <v>3</v>
      </c>
      <c r="D145" s="6">
        <v>4</v>
      </c>
      <c r="E145" s="10">
        <v>5</v>
      </c>
      <c r="F145" s="6">
        <v>6</v>
      </c>
      <c r="G145" s="6">
        <v>7</v>
      </c>
      <c r="H145" s="6">
        <v>8</v>
      </c>
      <c r="I145" s="6">
        <v>9</v>
      </c>
      <c r="J145" s="6">
        <v>10</v>
      </c>
      <c r="K145" s="81">
        <v>11</v>
      </c>
      <c r="L145" s="81">
        <v>12</v>
      </c>
      <c r="M145" s="19">
        <v>13</v>
      </c>
    </row>
    <row r="146" spans="1:21" ht="15.75" thickBot="1" x14ac:dyDescent="0.3">
      <c r="A146" s="7">
        <v>1</v>
      </c>
      <c r="B146" s="53" t="s">
        <v>37</v>
      </c>
      <c r="C146" s="28">
        <v>90</v>
      </c>
      <c r="D146" s="11">
        <v>97</v>
      </c>
      <c r="E146" s="11">
        <v>91</v>
      </c>
      <c r="F146" s="11">
        <v>93</v>
      </c>
      <c r="G146" s="11"/>
      <c r="H146" s="11"/>
      <c r="I146" s="11">
        <v>95</v>
      </c>
      <c r="J146" s="11"/>
      <c r="K146" s="27">
        <f>2+4+3</f>
        <v>9</v>
      </c>
      <c r="L146" s="18">
        <f>AVERAGE(C146:J146)+K146</f>
        <v>102.2</v>
      </c>
      <c r="M146" s="14" t="s">
        <v>8</v>
      </c>
    </row>
    <row r="147" spans="1:21" x14ac:dyDescent="0.25">
      <c r="A147" s="4">
        <v>2</v>
      </c>
      <c r="B147" s="48" t="s">
        <v>38</v>
      </c>
      <c r="C147" s="26">
        <v>90</v>
      </c>
      <c r="D147" s="10">
        <v>88</v>
      </c>
      <c r="E147" s="10">
        <v>90</v>
      </c>
      <c r="F147" s="10">
        <v>81</v>
      </c>
      <c r="G147" s="10"/>
      <c r="H147" s="10"/>
      <c r="I147" s="10">
        <v>90</v>
      </c>
      <c r="J147" s="10"/>
      <c r="K147" s="10"/>
      <c r="L147" s="22">
        <f>AVERAGE(C147:J147)+K147</f>
        <v>87.8</v>
      </c>
      <c r="M147" s="54"/>
    </row>
    <row r="148" spans="1:21" x14ac:dyDescent="0.25">
      <c r="A148" s="126">
        <v>3</v>
      </c>
      <c r="B148" s="9" t="s">
        <v>49</v>
      </c>
      <c r="C148" s="127">
        <v>66</v>
      </c>
      <c r="D148" s="79">
        <v>68</v>
      </c>
      <c r="E148" s="79">
        <v>62</v>
      </c>
      <c r="F148" s="79">
        <v>66</v>
      </c>
      <c r="G148" s="79"/>
      <c r="H148" s="79"/>
      <c r="I148" s="79">
        <v>70</v>
      </c>
      <c r="J148" s="79"/>
      <c r="K148" s="79"/>
      <c r="L148" s="17">
        <f>AVERAGE(C148:J148)+K148</f>
        <v>66.400000000000006</v>
      </c>
      <c r="M148" s="12" t="s">
        <v>9</v>
      </c>
    </row>
    <row r="149" spans="1:21" s="46" customFormat="1" ht="32.25" customHeight="1" x14ac:dyDescent="0.25">
      <c r="A149" s="57"/>
      <c r="B149" s="1"/>
      <c r="C149" s="58"/>
      <c r="D149" s="58"/>
      <c r="E149" s="58"/>
      <c r="F149" s="58"/>
      <c r="G149" s="58"/>
      <c r="H149" s="58"/>
      <c r="I149" s="58"/>
      <c r="J149" s="58"/>
      <c r="K149" s="39"/>
      <c r="L149" s="39"/>
      <c r="M149" s="39"/>
      <c r="N149" s="63"/>
      <c r="O149" s="63"/>
    </row>
    <row r="150" spans="1:21" s="46" customFormat="1" ht="31.5" customHeight="1" x14ac:dyDescent="0.25">
      <c r="A150" s="57"/>
      <c r="B150" s="1"/>
      <c r="C150" s="58"/>
      <c r="D150" s="58"/>
      <c r="E150" s="58"/>
      <c r="F150" s="58"/>
      <c r="G150" s="58"/>
      <c r="H150" s="58"/>
      <c r="I150" s="58"/>
      <c r="J150" s="58"/>
      <c r="K150" s="39"/>
      <c r="L150" s="39"/>
      <c r="M150" s="39"/>
      <c r="N150" s="63"/>
      <c r="O150" s="63"/>
    </row>
    <row r="151" spans="1:21" s="61" customFormat="1" ht="12.75" customHeight="1" x14ac:dyDescent="0.2">
      <c r="A151" s="152" t="s">
        <v>0</v>
      </c>
      <c r="B151" s="152" t="s">
        <v>1</v>
      </c>
      <c r="C151" s="156" t="s">
        <v>10</v>
      </c>
      <c r="D151" s="157"/>
      <c r="E151" s="157"/>
      <c r="F151" s="157"/>
      <c r="G151" s="157"/>
      <c r="H151" s="157"/>
      <c r="I151" s="157"/>
      <c r="J151" s="158"/>
      <c r="K151" s="147" t="s">
        <v>6</v>
      </c>
      <c r="L151" s="147" t="s">
        <v>2</v>
      </c>
      <c r="M151" s="147" t="s">
        <v>3</v>
      </c>
    </row>
    <row r="152" spans="1:21" s="61" customFormat="1" ht="17.25" customHeight="1" x14ac:dyDescent="0.2">
      <c r="A152" s="153"/>
      <c r="B152" s="153"/>
      <c r="C152" s="138" t="s">
        <v>5</v>
      </c>
      <c r="D152" s="151"/>
      <c r="E152" s="151"/>
      <c r="F152" s="151"/>
      <c r="G152" s="151"/>
      <c r="H152" s="139"/>
      <c r="I152" s="138" t="s">
        <v>4</v>
      </c>
      <c r="J152" s="139"/>
      <c r="K152" s="148"/>
      <c r="L152" s="148"/>
      <c r="M152" s="148"/>
    </row>
    <row r="153" spans="1:21" s="61" customFormat="1" ht="95.25" customHeight="1" x14ac:dyDescent="0.2">
      <c r="A153" s="154"/>
      <c r="B153" s="155"/>
      <c r="C153" s="87" t="s">
        <v>100</v>
      </c>
      <c r="D153" s="87" t="s">
        <v>129</v>
      </c>
      <c r="E153" s="87" t="s">
        <v>41</v>
      </c>
      <c r="F153" s="87" t="s">
        <v>45</v>
      </c>
      <c r="G153" s="87" t="s">
        <v>103</v>
      </c>
      <c r="H153" s="87"/>
      <c r="I153" s="87" t="s">
        <v>100</v>
      </c>
      <c r="J153" s="87" t="s">
        <v>103</v>
      </c>
      <c r="K153" s="149"/>
      <c r="L153" s="150"/>
      <c r="M153" s="150"/>
    </row>
    <row r="154" spans="1:21" s="61" customFormat="1" x14ac:dyDescent="0.2">
      <c r="A154" s="128">
        <v>1</v>
      </c>
      <c r="B154" s="38">
        <v>2</v>
      </c>
      <c r="C154" s="30">
        <v>3</v>
      </c>
      <c r="D154" s="6">
        <v>4</v>
      </c>
      <c r="E154" s="10">
        <v>5</v>
      </c>
      <c r="F154" s="6">
        <v>6</v>
      </c>
      <c r="G154" s="6">
        <v>7</v>
      </c>
      <c r="H154" s="6">
        <v>8</v>
      </c>
      <c r="I154" s="6">
        <v>9</v>
      </c>
      <c r="J154" s="6">
        <v>10</v>
      </c>
      <c r="K154" s="81">
        <v>11</v>
      </c>
      <c r="L154" s="81">
        <v>12</v>
      </c>
      <c r="M154" s="19">
        <v>13</v>
      </c>
    </row>
    <row r="155" spans="1:21" s="61" customFormat="1" ht="17.25" customHeight="1" x14ac:dyDescent="0.25">
      <c r="A155" s="128">
        <v>1</v>
      </c>
      <c r="B155" s="55" t="s">
        <v>11</v>
      </c>
      <c r="C155" s="40">
        <v>90</v>
      </c>
      <c r="D155" s="21">
        <v>90</v>
      </c>
      <c r="E155" s="21">
        <v>90</v>
      </c>
      <c r="F155" s="107">
        <v>90</v>
      </c>
      <c r="G155" s="21">
        <v>92</v>
      </c>
      <c r="H155" s="21"/>
      <c r="I155" s="21">
        <v>91</v>
      </c>
      <c r="J155" s="21">
        <v>90</v>
      </c>
      <c r="K155" s="15">
        <f>2</f>
        <v>2</v>
      </c>
      <c r="L155" s="17">
        <f t="shared" ref="L155:L160" si="4">AVERAGE(C155:J155)+K155</f>
        <v>92.428571428571431</v>
      </c>
      <c r="M155" s="79" t="s">
        <v>8</v>
      </c>
      <c r="P155" s="46"/>
      <c r="Q155" s="46"/>
      <c r="R155" s="46"/>
      <c r="S155" s="46"/>
      <c r="T155" s="46"/>
      <c r="U155" s="46"/>
    </row>
    <row r="156" spans="1:21" s="46" customFormat="1" ht="15.75" customHeight="1" x14ac:dyDescent="0.25">
      <c r="A156" s="129">
        <v>2</v>
      </c>
      <c r="B156" s="106" t="s">
        <v>13</v>
      </c>
      <c r="C156" s="40">
        <v>90</v>
      </c>
      <c r="D156" s="21">
        <v>81</v>
      </c>
      <c r="E156" s="21">
        <v>80</v>
      </c>
      <c r="F156" s="21">
        <v>75</v>
      </c>
      <c r="G156" s="21">
        <v>82</v>
      </c>
      <c r="H156" s="21"/>
      <c r="I156" s="21">
        <v>80</v>
      </c>
      <c r="J156" s="21">
        <v>80</v>
      </c>
      <c r="K156" s="25">
        <f>2</f>
        <v>2</v>
      </c>
      <c r="L156" s="22">
        <f t="shared" si="4"/>
        <v>83.142857142857139</v>
      </c>
      <c r="M156" s="21"/>
      <c r="P156" s="61"/>
      <c r="Q156" s="61"/>
      <c r="R156" s="61"/>
    </row>
    <row r="157" spans="1:21" s="46" customFormat="1" ht="15.75" customHeight="1" x14ac:dyDescent="0.25">
      <c r="A157" s="129">
        <v>3</v>
      </c>
      <c r="B157" s="106" t="s">
        <v>12</v>
      </c>
      <c r="C157" s="26">
        <v>79</v>
      </c>
      <c r="D157" s="10">
        <v>77</v>
      </c>
      <c r="E157" s="10">
        <v>76</v>
      </c>
      <c r="F157" s="10">
        <v>75</v>
      </c>
      <c r="G157" s="10">
        <v>75</v>
      </c>
      <c r="H157" s="10"/>
      <c r="I157" s="10">
        <v>78</v>
      </c>
      <c r="J157" s="10">
        <v>75</v>
      </c>
      <c r="K157" s="10"/>
      <c r="L157" s="22">
        <f t="shared" si="4"/>
        <v>76.428571428571431</v>
      </c>
      <c r="M157" s="108"/>
      <c r="P157" s="61"/>
      <c r="S157" s="61"/>
      <c r="T157" s="61"/>
      <c r="U157" s="61"/>
    </row>
    <row r="158" spans="1:21" s="46" customFormat="1" ht="15.75" customHeight="1" thickBot="1" x14ac:dyDescent="0.3">
      <c r="A158" s="45">
        <v>4</v>
      </c>
      <c r="B158" s="130" t="s">
        <v>48</v>
      </c>
      <c r="C158" s="41">
        <v>66</v>
      </c>
      <c r="D158" s="23">
        <v>66</v>
      </c>
      <c r="E158" s="23">
        <v>75</v>
      </c>
      <c r="F158" s="23">
        <v>63</v>
      </c>
      <c r="G158" s="23">
        <v>62</v>
      </c>
      <c r="H158" s="23"/>
      <c r="I158" s="23">
        <v>74</v>
      </c>
      <c r="J158" s="23">
        <v>90</v>
      </c>
      <c r="K158" s="23"/>
      <c r="L158" s="18">
        <f t="shared" si="4"/>
        <v>70.857142857142861</v>
      </c>
      <c r="M158" s="23"/>
    </row>
    <row r="159" spans="1:21" s="46" customFormat="1" ht="15.75" customHeight="1" x14ac:dyDescent="0.25">
      <c r="A159" s="51">
        <v>5</v>
      </c>
      <c r="B159" s="59" t="s">
        <v>137</v>
      </c>
      <c r="C159" s="40">
        <v>61</v>
      </c>
      <c r="D159" s="21">
        <v>64</v>
      </c>
      <c r="E159" s="21">
        <v>75</v>
      </c>
      <c r="F159" s="21">
        <v>60</v>
      </c>
      <c r="G159" s="21">
        <v>71</v>
      </c>
      <c r="H159" s="21"/>
      <c r="I159" s="21">
        <v>73</v>
      </c>
      <c r="J159" s="21">
        <v>90</v>
      </c>
      <c r="K159" s="21"/>
      <c r="L159" s="22">
        <f t="shared" si="4"/>
        <v>70.571428571428569</v>
      </c>
      <c r="M159" s="21"/>
    </row>
    <row r="160" spans="1:21" s="46" customFormat="1" ht="15.75" customHeight="1" x14ac:dyDescent="0.25">
      <c r="A160" s="129">
        <v>6</v>
      </c>
      <c r="B160" s="105" t="s">
        <v>138</v>
      </c>
      <c r="C160" s="31">
        <v>64</v>
      </c>
      <c r="D160" s="16">
        <v>62</v>
      </c>
      <c r="E160" s="16">
        <v>60</v>
      </c>
      <c r="F160" s="16">
        <v>65</v>
      </c>
      <c r="G160" s="16">
        <v>67</v>
      </c>
      <c r="H160" s="16"/>
      <c r="I160" s="16">
        <v>73</v>
      </c>
      <c r="J160" s="16">
        <v>76</v>
      </c>
      <c r="K160" s="16"/>
      <c r="L160" s="17">
        <f t="shared" si="4"/>
        <v>66.714285714285708</v>
      </c>
      <c r="M160" s="16"/>
    </row>
    <row r="161" spans="1:21" s="46" customFormat="1" ht="32.25" customHeight="1" x14ac:dyDescent="0.25">
      <c r="A161" s="57"/>
      <c r="B161" s="1"/>
      <c r="C161" s="58"/>
      <c r="D161" s="58"/>
      <c r="E161" s="58"/>
      <c r="F161" s="58"/>
      <c r="G161" s="58"/>
      <c r="H161" s="58"/>
      <c r="I161" s="58"/>
      <c r="J161" s="58"/>
      <c r="K161" s="39"/>
      <c r="L161" s="39"/>
      <c r="M161" s="39"/>
      <c r="N161" s="63"/>
    </row>
    <row r="162" spans="1:21" s="46" customFormat="1" ht="36" customHeight="1" x14ac:dyDescent="0.25">
      <c r="A162" s="57"/>
      <c r="B162" s="1"/>
      <c r="C162" s="58"/>
      <c r="D162" s="58"/>
      <c r="E162" s="58"/>
      <c r="F162" s="58"/>
      <c r="G162" s="58"/>
      <c r="H162" s="58"/>
      <c r="I162" s="58"/>
      <c r="J162" s="58"/>
      <c r="K162" s="39"/>
      <c r="L162" s="39"/>
      <c r="M162" s="39"/>
      <c r="N162" s="63"/>
      <c r="O162" s="63"/>
    </row>
    <row r="163" spans="1:21" s="61" customFormat="1" ht="12.75" customHeight="1" x14ac:dyDescent="0.25">
      <c r="A163" s="152" t="s">
        <v>0</v>
      </c>
      <c r="B163" s="152" t="s">
        <v>1</v>
      </c>
      <c r="C163" s="144" t="s">
        <v>10</v>
      </c>
      <c r="D163" s="145"/>
      <c r="E163" s="145"/>
      <c r="F163" s="145"/>
      <c r="G163" s="145"/>
      <c r="H163" s="145"/>
      <c r="I163" s="145"/>
      <c r="J163" s="146"/>
      <c r="K163" s="147" t="s">
        <v>6</v>
      </c>
      <c r="L163" s="147" t="s">
        <v>2</v>
      </c>
      <c r="M163" s="147" t="s">
        <v>3</v>
      </c>
      <c r="O163" s="63"/>
    </row>
    <row r="164" spans="1:21" s="61" customFormat="1" ht="17.25" customHeight="1" x14ac:dyDescent="0.2">
      <c r="A164" s="153"/>
      <c r="B164" s="153"/>
      <c r="C164" s="138" t="s">
        <v>5</v>
      </c>
      <c r="D164" s="151"/>
      <c r="E164" s="151"/>
      <c r="F164" s="151"/>
      <c r="G164" s="151"/>
      <c r="H164" s="139"/>
      <c r="I164" s="138" t="s">
        <v>4</v>
      </c>
      <c r="J164" s="146"/>
      <c r="K164" s="148"/>
      <c r="L164" s="148"/>
      <c r="M164" s="148"/>
    </row>
    <row r="165" spans="1:21" s="61" customFormat="1" ht="91.15" customHeight="1" x14ac:dyDescent="0.2">
      <c r="A165" s="154"/>
      <c r="B165" s="155"/>
      <c r="C165" s="87" t="s">
        <v>106</v>
      </c>
      <c r="D165" s="87" t="s">
        <v>107</v>
      </c>
      <c r="E165" s="88" t="s">
        <v>130</v>
      </c>
      <c r="F165" s="87" t="s">
        <v>121</v>
      </c>
      <c r="G165" s="87" t="s">
        <v>131</v>
      </c>
      <c r="H165" s="42"/>
      <c r="I165" s="87" t="s">
        <v>106</v>
      </c>
      <c r="J165" s="24"/>
      <c r="K165" s="150"/>
      <c r="L165" s="150"/>
      <c r="M165" s="150"/>
    </row>
    <row r="166" spans="1:21" s="61" customFormat="1" ht="15" customHeight="1" x14ac:dyDescent="0.2">
      <c r="A166" s="81">
        <v>1</v>
      </c>
      <c r="B166" s="38">
        <v>2</v>
      </c>
      <c r="C166" s="6">
        <v>3</v>
      </c>
      <c r="D166" s="6">
        <v>4</v>
      </c>
      <c r="E166" s="10">
        <v>5</v>
      </c>
      <c r="F166" s="6">
        <v>6</v>
      </c>
      <c r="G166" s="6">
        <v>7</v>
      </c>
      <c r="H166" s="6">
        <v>8</v>
      </c>
      <c r="I166" s="6">
        <v>9</v>
      </c>
      <c r="J166" s="6">
        <v>10</v>
      </c>
      <c r="K166" s="81">
        <v>11</v>
      </c>
      <c r="L166" s="81">
        <v>12</v>
      </c>
      <c r="M166" s="19">
        <v>13</v>
      </c>
    </row>
    <row r="167" spans="1:21" s="46" customFormat="1" ht="17.25" customHeight="1" x14ac:dyDescent="0.25">
      <c r="A167" s="4">
        <v>1</v>
      </c>
      <c r="B167" s="55" t="s">
        <v>15</v>
      </c>
      <c r="C167" s="26">
        <v>96</v>
      </c>
      <c r="D167" s="10">
        <v>90</v>
      </c>
      <c r="E167" s="10">
        <v>95</v>
      </c>
      <c r="F167" s="10">
        <v>94</v>
      </c>
      <c r="G167" s="10">
        <v>93</v>
      </c>
      <c r="H167" s="10"/>
      <c r="I167" s="10">
        <v>96</v>
      </c>
      <c r="J167" s="10"/>
      <c r="K167" s="25">
        <f>2+1</f>
        <v>3</v>
      </c>
      <c r="L167" s="17">
        <f>AVERAGE(C167:J167)+K167</f>
        <v>97</v>
      </c>
      <c r="M167" s="21" t="s">
        <v>8</v>
      </c>
      <c r="R167" s="62"/>
      <c r="S167" s="62"/>
      <c r="T167" s="62"/>
      <c r="U167" s="62"/>
    </row>
    <row r="168" spans="1:21" s="46" customFormat="1" ht="17.25" customHeight="1" x14ac:dyDescent="0.25">
      <c r="A168" s="4">
        <v>2</v>
      </c>
      <c r="B168" s="55" t="s">
        <v>14</v>
      </c>
      <c r="C168" s="26">
        <v>80</v>
      </c>
      <c r="D168" s="10">
        <v>76</v>
      </c>
      <c r="E168" s="10">
        <v>93</v>
      </c>
      <c r="F168" s="10">
        <v>90</v>
      </c>
      <c r="G168" s="10">
        <v>75</v>
      </c>
      <c r="H168" s="10"/>
      <c r="I168" s="10">
        <v>75</v>
      </c>
      <c r="J168" s="10"/>
      <c r="K168" s="25">
        <f>1</f>
        <v>1</v>
      </c>
      <c r="L168" s="22">
        <f>AVERAGE(C168:J168)+K168</f>
        <v>82.5</v>
      </c>
      <c r="M168" s="21"/>
      <c r="R168" s="62"/>
      <c r="S168" s="62"/>
      <c r="T168" s="62"/>
      <c r="U168" s="62"/>
    </row>
    <row r="169" spans="1:21" s="46" customFormat="1" ht="17.25" customHeight="1" thickBot="1" x14ac:dyDescent="0.3">
      <c r="A169" s="11">
        <v>3</v>
      </c>
      <c r="B169" s="109" t="s">
        <v>54</v>
      </c>
      <c r="C169" s="11">
        <v>81</v>
      </c>
      <c r="D169" s="11">
        <v>78</v>
      </c>
      <c r="E169" s="11">
        <v>93</v>
      </c>
      <c r="F169" s="11">
        <v>90</v>
      </c>
      <c r="G169" s="11">
        <v>76</v>
      </c>
      <c r="H169" s="11"/>
      <c r="I169" s="11">
        <v>75</v>
      </c>
      <c r="J169" s="11"/>
      <c r="K169" s="27"/>
      <c r="L169" s="18">
        <f>AVERAGE(C169:J169)+K169</f>
        <v>82.166666666666671</v>
      </c>
      <c r="M169" s="23"/>
    </row>
    <row r="170" spans="1:21" s="46" customFormat="1" ht="46.5" customHeight="1" x14ac:dyDescent="0.25">
      <c r="A170" s="36"/>
      <c r="B170" s="36"/>
      <c r="C170" s="37"/>
      <c r="D170" s="37"/>
      <c r="E170" s="37"/>
      <c r="F170" s="37"/>
      <c r="G170" s="37"/>
      <c r="H170" s="37"/>
      <c r="I170" s="37"/>
      <c r="J170" s="37"/>
      <c r="K170" s="36"/>
      <c r="L170" s="36"/>
      <c r="M170" s="36"/>
    </row>
    <row r="171" spans="1:21" s="46" customFormat="1" ht="46.5" customHeight="1" x14ac:dyDescent="0.25">
      <c r="A171" s="36"/>
      <c r="B171" s="36"/>
      <c r="C171" s="37"/>
      <c r="D171" s="37"/>
      <c r="E171" s="37"/>
      <c r="F171" s="37"/>
      <c r="G171" s="37"/>
      <c r="H171" s="37"/>
      <c r="I171" s="37"/>
      <c r="J171" s="37"/>
      <c r="K171" s="36"/>
      <c r="L171" s="36"/>
      <c r="M171" s="36"/>
    </row>
    <row r="172" spans="1:21" s="46" customFormat="1" x14ac:dyDescent="0.25">
      <c r="A172" s="140" t="s">
        <v>0</v>
      </c>
      <c r="B172" s="140" t="s">
        <v>1</v>
      </c>
      <c r="C172" s="144" t="s">
        <v>10</v>
      </c>
      <c r="D172" s="145"/>
      <c r="E172" s="145"/>
      <c r="F172" s="145"/>
      <c r="G172" s="145"/>
      <c r="H172" s="145"/>
      <c r="I172" s="145"/>
      <c r="J172" s="146"/>
      <c r="K172" s="147" t="s">
        <v>6</v>
      </c>
      <c r="L172" s="147" t="s">
        <v>2</v>
      </c>
      <c r="M172" s="132" t="s">
        <v>3</v>
      </c>
    </row>
    <row r="173" spans="1:21" s="46" customFormat="1" ht="15.75" x14ac:dyDescent="0.25">
      <c r="A173" s="141"/>
      <c r="B173" s="141"/>
      <c r="C173" s="135" t="s">
        <v>5</v>
      </c>
      <c r="D173" s="136"/>
      <c r="E173" s="136"/>
      <c r="F173" s="136"/>
      <c r="G173" s="136"/>
      <c r="H173" s="137"/>
      <c r="I173" s="138" t="s">
        <v>4</v>
      </c>
      <c r="J173" s="139"/>
      <c r="K173" s="148"/>
      <c r="L173" s="148"/>
      <c r="M173" s="133"/>
    </row>
    <row r="174" spans="1:21" s="46" customFormat="1" ht="107.45" customHeight="1" x14ac:dyDescent="0.25">
      <c r="A174" s="142"/>
      <c r="B174" s="143"/>
      <c r="C174" s="87" t="s">
        <v>112</v>
      </c>
      <c r="D174" s="87" t="s">
        <v>132</v>
      </c>
      <c r="E174" s="87" t="s">
        <v>113</v>
      </c>
      <c r="F174" s="87" t="s">
        <v>133</v>
      </c>
      <c r="G174" s="87" t="s">
        <v>52</v>
      </c>
      <c r="H174" s="42"/>
      <c r="I174" s="87" t="s">
        <v>46</v>
      </c>
      <c r="J174" s="87" t="s">
        <v>47</v>
      </c>
      <c r="K174" s="149"/>
      <c r="L174" s="150"/>
      <c r="M174" s="134"/>
    </row>
    <row r="175" spans="1:21" s="46" customFormat="1" x14ac:dyDescent="0.25">
      <c r="A175" s="81">
        <v>1</v>
      </c>
      <c r="B175" s="38">
        <v>2</v>
      </c>
      <c r="C175" s="6">
        <v>3</v>
      </c>
      <c r="D175" s="6">
        <v>4</v>
      </c>
      <c r="E175" s="10">
        <v>5</v>
      </c>
      <c r="F175" s="6">
        <v>6</v>
      </c>
      <c r="G175" s="6">
        <v>7</v>
      </c>
      <c r="H175" s="6">
        <v>8</v>
      </c>
      <c r="I175" s="6">
        <v>9</v>
      </c>
      <c r="J175" s="6">
        <v>10</v>
      </c>
      <c r="K175" s="81">
        <v>11</v>
      </c>
      <c r="L175" s="81">
        <v>12</v>
      </c>
      <c r="M175" s="19">
        <v>13</v>
      </c>
    </row>
    <row r="176" spans="1:21" s="46" customFormat="1" ht="15.75" thickBot="1" x14ac:dyDescent="0.3">
      <c r="A176" s="7">
        <v>1</v>
      </c>
      <c r="B176" s="56" t="s">
        <v>16</v>
      </c>
      <c r="C176" s="28">
        <v>100</v>
      </c>
      <c r="D176" s="11">
        <v>91</v>
      </c>
      <c r="E176" s="11">
        <v>87</v>
      </c>
      <c r="F176" s="11">
        <v>92</v>
      </c>
      <c r="G176" s="11">
        <v>93</v>
      </c>
      <c r="H176" s="11"/>
      <c r="I176" s="11">
        <v>95</v>
      </c>
      <c r="J176" s="11">
        <v>91</v>
      </c>
      <c r="K176" s="11">
        <f>2</f>
        <v>2</v>
      </c>
      <c r="L176" s="18">
        <f>AVERAGE(C176:J176)+K176</f>
        <v>94.714285714285708</v>
      </c>
      <c r="M176" s="68"/>
    </row>
    <row r="177" spans="1:13" s="46" customFormat="1" x14ac:dyDescent="0.25">
      <c r="A177" s="36"/>
      <c r="B177" s="36"/>
      <c r="C177" s="37"/>
      <c r="D177" s="37"/>
      <c r="E177" s="37"/>
      <c r="F177" s="37"/>
      <c r="G177" s="37"/>
      <c r="H177" s="37"/>
      <c r="I177" s="37"/>
      <c r="J177" s="37"/>
      <c r="K177" s="36"/>
      <c r="L177" s="36"/>
      <c r="M177" s="36"/>
    </row>
    <row r="178" spans="1:13" s="46" customFormat="1" ht="46.5" customHeight="1" x14ac:dyDescent="0.25">
      <c r="A178" s="36"/>
      <c r="B178" s="36"/>
      <c r="C178" s="37"/>
      <c r="D178" s="37"/>
      <c r="E178" s="37"/>
      <c r="F178" s="37"/>
      <c r="G178" s="37"/>
      <c r="H178" s="37"/>
      <c r="I178" s="37"/>
      <c r="J178" s="37"/>
      <c r="K178" s="36"/>
      <c r="L178" s="36"/>
      <c r="M178" s="36"/>
    </row>
    <row r="179" spans="1:13" s="46" customFormat="1" ht="35.25" customHeight="1" x14ac:dyDescent="0.25">
      <c r="A179" s="36"/>
      <c r="B179" s="36"/>
      <c r="C179" s="37"/>
      <c r="D179" s="37"/>
      <c r="E179" s="37"/>
      <c r="F179" s="37"/>
      <c r="G179" s="37"/>
      <c r="H179" s="37"/>
      <c r="I179" s="37"/>
      <c r="J179" s="37"/>
      <c r="K179" s="36"/>
      <c r="L179" s="36"/>
      <c r="M179" s="36"/>
    </row>
    <row r="180" spans="1:13" s="46" customFormat="1" x14ac:dyDescent="0.25">
      <c r="A180" s="140" t="s">
        <v>0</v>
      </c>
      <c r="B180" s="140" t="s">
        <v>1</v>
      </c>
      <c r="C180" s="144" t="s">
        <v>10</v>
      </c>
      <c r="D180" s="145"/>
      <c r="E180" s="145"/>
      <c r="F180" s="145"/>
      <c r="G180" s="145"/>
      <c r="H180" s="145"/>
      <c r="I180" s="145"/>
      <c r="J180" s="146"/>
      <c r="K180" s="147" t="s">
        <v>6</v>
      </c>
      <c r="L180" s="147" t="s">
        <v>2</v>
      </c>
      <c r="M180" s="132" t="s">
        <v>3</v>
      </c>
    </row>
    <row r="181" spans="1:13" s="46" customFormat="1" ht="15.75" x14ac:dyDescent="0.25">
      <c r="A181" s="141"/>
      <c r="B181" s="141"/>
      <c r="C181" s="135" t="s">
        <v>5</v>
      </c>
      <c r="D181" s="136"/>
      <c r="E181" s="136"/>
      <c r="F181" s="136"/>
      <c r="G181" s="136"/>
      <c r="H181" s="137"/>
      <c r="I181" s="138" t="s">
        <v>4</v>
      </c>
      <c r="J181" s="139"/>
      <c r="K181" s="148"/>
      <c r="L181" s="148"/>
      <c r="M181" s="133"/>
    </row>
    <row r="182" spans="1:13" s="46" customFormat="1" ht="82.5" customHeight="1" x14ac:dyDescent="0.25">
      <c r="A182" s="142"/>
      <c r="B182" s="143"/>
      <c r="C182" s="87" t="s">
        <v>134</v>
      </c>
      <c r="D182" s="87" t="s">
        <v>92</v>
      </c>
      <c r="E182" s="87" t="s">
        <v>43</v>
      </c>
      <c r="F182" s="87" t="s">
        <v>135</v>
      </c>
      <c r="G182" s="87" t="s">
        <v>136</v>
      </c>
      <c r="H182" s="42"/>
      <c r="I182" s="87" t="s">
        <v>135</v>
      </c>
      <c r="J182" s="20"/>
      <c r="K182" s="149"/>
      <c r="L182" s="150"/>
      <c r="M182" s="134"/>
    </row>
    <row r="183" spans="1:13" s="46" customFormat="1" x14ac:dyDescent="0.25">
      <c r="A183" s="38">
        <v>1</v>
      </c>
      <c r="B183" s="38">
        <v>2</v>
      </c>
      <c r="C183" s="64">
        <v>3</v>
      </c>
      <c r="D183" s="64">
        <v>4</v>
      </c>
      <c r="E183" s="65">
        <v>5</v>
      </c>
      <c r="F183" s="64">
        <v>6</v>
      </c>
      <c r="G183" s="64">
        <v>7</v>
      </c>
      <c r="H183" s="64">
        <v>8</v>
      </c>
      <c r="I183" s="64">
        <v>9</v>
      </c>
      <c r="J183" s="64">
        <v>10</v>
      </c>
      <c r="K183" s="38">
        <v>11</v>
      </c>
      <c r="L183" s="38">
        <v>12</v>
      </c>
      <c r="M183" s="66">
        <v>13</v>
      </c>
    </row>
    <row r="184" spans="1:13" s="46" customFormat="1" ht="18" customHeight="1" thickBot="1" x14ac:dyDescent="0.3">
      <c r="A184" s="11">
        <v>1</v>
      </c>
      <c r="B184" s="56" t="s">
        <v>18</v>
      </c>
      <c r="C184" s="11">
        <v>90</v>
      </c>
      <c r="D184" s="11">
        <v>91</v>
      </c>
      <c r="E184" s="11">
        <v>90</v>
      </c>
      <c r="F184" s="11">
        <v>90</v>
      </c>
      <c r="G184" s="11">
        <v>93</v>
      </c>
      <c r="H184" s="11"/>
      <c r="I184" s="11">
        <v>92</v>
      </c>
      <c r="J184" s="11"/>
      <c r="K184" s="11"/>
      <c r="L184" s="18">
        <f>AVERAGE(C184:J184)+K184</f>
        <v>91</v>
      </c>
      <c r="M184" s="125"/>
    </row>
    <row r="185" spans="1:13" s="46" customFormat="1" ht="18" customHeight="1" x14ac:dyDescent="0.25">
      <c r="A185" s="10">
        <v>2</v>
      </c>
      <c r="B185" s="110" t="s">
        <v>19</v>
      </c>
      <c r="C185" s="10">
        <v>75</v>
      </c>
      <c r="D185" s="10">
        <v>79</v>
      </c>
      <c r="E185" s="10">
        <v>90</v>
      </c>
      <c r="F185" s="10">
        <v>90</v>
      </c>
      <c r="G185" s="10">
        <v>81</v>
      </c>
      <c r="H185" s="10"/>
      <c r="I185" s="10">
        <v>90</v>
      </c>
      <c r="J185" s="10"/>
      <c r="K185" s="25">
        <f>2</f>
        <v>2</v>
      </c>
      <c r="L185" s="22">
        <f>AVERAGE(C185:J185)+K185</f>
        <v>86.166666666666671</v>
      </c>
      <c r="M185" s="21" t="s">
        <v>9</v>
      </c>
    </row>
    <row r="186" spans="1:13" s="46" customFormat="1" ht="18" customHeight="1" x14ac:dyDescent="0.25">
      <c r="A186" s="79">
        <v>3</v>
      </c>
      <c r="B186" s="69" t="s">
        <v>17</v>
      </c>
      <c r="C186" s="79">
        <v>68</v>
      </c>
      <c r="D186" s="79">
        <v>73</v>
      </c>
      <c r="E186" s="79">
        <v>68</v>
      </c>
      <c r="F186" s="79">
        <v>70</v>
      </c>
      <c r="G186" s="79">
        <v>65</v>
      </c>
      <c r="H186" s="79"/>
      <c r="I186" s="79">
        <v>70</v>
      </c>
      <c r="J186" s="79"/>
      <c r="K186" s="79"/>
      <c r="L186" s="17">
        <f>AVERAGE(C186:J186)+K186</f>
        <v>69</v>
      </c>
      <c r="M186" s="12"/>
    </row>
    <row r="188" spans="1:13" s="167" customFormat="1" ht="15.75" x14ac:dyDescent="0.25">
      <c r="A188" s="190"/>
      <c r="B188" s="190"/>
      <c r="C188" s="191"/>
      <c r="D188" s="191"/>
      <c r="E188" s="191"/>
      <c r="F188" s="191"/>
      <c r="G188" s="192"/>
      <c r="H188" s="191"/>
      <c r="I188" s="191"/>
      <c r="J188" s="191"/>
      <c r="K188" s="192"/>
      <c r="L188" s="192"/>
      <c r="M188" s="190"/>
    </row>
    <row r="189" spans="1:13" s="167" customFormat="1" x14ac:dyDescent="0.25">
      <c r="A189" s="190"/>
      <c r="B189" s="190"/>
      <c r="C189" s="191"/>
      <c r="D189" s="191"/>
      <c r="E189" s="191"/>
      <c r="F189" s="191"/>
      <c r="G189" s="191"/>
      <c r="H189" s="191"/>
      <c r="I189" s="191"/>
      <c r="J189" s="191"/>
      <c r="K189" s="190"/>
      <c r="L189" s="190"/>
      <c r="M189" s="190"/>
    </row>
    <row r="190" spans="1:13" s="167" customFormat="1" x14ac:dyDescent="0.25">
      <c r="A190" s="190"/>
      <c r="B190" s="190"/>
      <c r="C190" s="191"/>
      <c r="D190" s="191"/>
      <c r="E190" s="191"/>
      <c r="F190" s="191"/>
      <c r="G190" s="191"/>
      <c r="H190" s="191"/>
      <c r="I190" s="191"/>
      <c r="J190" s="191"/>
      <c r="K190" s="190"/>
      <c r="L190" s="190"/>
      <c r="M190" s="190"/>
    </row>
    <row r="191" spans="1:13" s="167" customFormat="1" ht="20.25" customHeight="1" x14ac:dyDescent="0.25">
      <c r="A191" s="190"/>
      <c r="B191" s="190"/>
      <c r="C191" s="191"/>
      <c r="D191" s="191"/>
      <c r="E191" s="191"/>
      <c r="F191" s="191"/>
      <c r="G191" s="191"/>
      <c r="H191" s="191"/>
      <c r="I191" s="191"/>
      <c r="J191" s="191"/>
      <c r="K191" s="190"/>
      <c r="L191" s="190"/>
      <c r="M191" s="190"/>
    </row>
    <row r="192" spans="1:13" s="171" customFormat="1" ht="9.6" customHeight="1" x14ac:dyDescent="0.2">
      <c r="A192" s="296" t="s">
        <v>0</v>
      </c>
      <c r="B192" s="152" t="s">
        <v>1</v>
      </c>
      <c r="C192" s="156" t="s">
        <v>10</v>
      </c>
      <c r="D192" s="157"/>
      <c r="E192" s="157"/>
      <c r="F192" s="157"/>
      <c r="G192" s="157"/>
      <c r="H192" s="157"/>
      <c r="I192" s="157"/>
      <c r="J192" s="146"/>
      <c r="K192" s="147" t="s">
        <v>6</v>
      </c>
      <c r="L192" s="147" t="s">
        <v>2</v>
      </c>
      <c r="M192" s="147" t="s">
        <v>3</v>
      </c>
    </row>
    <row r="193" spans="1:21" s="171" customFormat="1" ht="10.9" customHeight="1" x14ac:dyDescent="0.2">
      <c r="A193" s="296"/>
      <c r="B193" s="153"/>
      <c r="C193" s="297" t="s">
        <v>5</v>
      </c>
      <c r="D193" s="151"/>
      <c r="E193" s="151"/>
      <c r="F193" s="151"/>
      <c r="G193" s="151"/>
      <c r="H193" s="139"/>
      <c r="I193" s="297"/>
      <c r="J193" s="298"/>
      <c r="K193" s="148"/>
      <c r="L193" s="148"/>
      <c r="M193" s="148"/>
    </row>
    <row r="194" spans="1:21" s="171" customFormat="1" ht="77.45" customHeight="1" x14ac:dyDescent="0.2">
      <c r="A194" s="296"/>
      <c r="B194" s="155"/>
      <c r="C194" s="228" t="s">
        <v>95</v>
      </c>
      <c r="D194" s="228" t="s">
        <v>40</v>
      </c>
      <c r="E194" s="228" t="s">
        <v>140</v>
      </c>
      <c r="F194" s="228" t="s">
        <v>98</v>
      </c>
      <c r="G194" s="179"/>
      <c r="H194" s="185"/>
      <c r="I194" s="174"/>
      <c r="J194" s="174"/>
      <c r="K194" s="150"/>
      <c r="L194" s="150"/>
      <c r="M194" s="150"/>
    </row>
    <row r="195" spans="1:21" s="171" customFormat="1" ht="21" customHeight="1" x14ac:dyDescent="0.2">
      <c r="A195" s="217">
        <v>1</v>
      </c>
      <c r="B195" s="218">
        <v>2</v>
      </c>
      <c r="C195" s="175">
        <v>3</v>
      </c>
      <c r="D195" s="175">
        <v>4</v>
      </c>
      <c r="E195" s="175">
        <v>5</v>
      </c>
      <c r="F195" s="175">
        <v>6</v>
      </c>
      <c r="G195" s="175">
        <v>7</v>
      </c>
      <c r="H195" s="175">
        <v>8</v>
      </c>
      <c r="I195" s="175">
        <v>9</v>
      </c>
      <c r="J195" s="175">
        <v>10</v>
      </c>
      <c r="K195" s="217">
        <v>11</v>
      </c>
      <c r="L195" s="217">
        <v>12</v>
      </c>
      <c r="M195" s="181">
        <v>13</v>
      </c>
    </row>
    <row r="196" spans="1:21" s="202" customFormat="1" ht="21" customHeight="1" x14ac:dyDescent="0.25">
      <c r="A196" s="220">
        <v>1</v>
      </c>
      <c r="B196" s="224" t="s">
        <v>141</v>
      </c>
      <c r="C196" s="219">
        <v>100</v>
      </c>
      <c r="D196" s="219">
        <v>94</v>
      </c>
      <c r="E196" s="219">
        <v>91</v>
      </c>
      <c r="F196" s="219">
        <v>92</v>
      </c>
      <c r="G196" s="277"/>
      <c r="H196" s="277"/>
      <c r="I196" s="219"/>
      <c r="J196" s="219"/>
      <c r="K196" s="223">
        <v>6</v>
      </c>
      <c r="L196" s="221">
        <f t="shared" ref="L196:L214" si="5">AVERAGE(C196:J196)+K196</f>
        <v>100.25</v>
      </c>
      <c r="M196" s="220" t="s">
        <v>8</v>
      </c>
    </row>
    <row r="197" spans="1:21" s="202" customFormat="1" ht="21" customHeight="1" x14ac:dyDescent="0.25">
      <c r="A197" s="220">
        <v>2</v>
      </c>
      <c r="B197" s="224" t="s">
        <v>142</v>
      </c>
      <c r="C197" s="220">
        <v>97</v>
      </c>
      <c r="D197" s="220">
        <v>92</v>
      </c>
      <c r="E197" s="220">
        <v>91</v>
      </c>
      <c r="F197" s="220">
        <v>98</v>
      </c>
      <c r="G197" s="220"/>
      <c r="H197" s="220"/>
      <c r="I197" s="220"/>
      <c r="J197" s="220"/>
      <c r="K197" s="220">
        <v>5</v>
      </c>
      <c r="L197" s="221">
        <f t="shared" si="5"/>
        <v>99.5</v>
      </c>
      <c r="M197" s="220" t="s">
        <v>8</v>
      </c>
    </row>
    <row r="198" spans="1:21" s="202" customFormat="1" ht="21" customHeight="1" x14ac:dyDescent="0.25">
      <c r="A198" s="220">
        <v>3</v>
      </c>
      <c r="B198" s="224" t="s">
        <v>143</v>
      </c>
      <c r="C198" s="219">
        <v>93</v>
      </c>
      <c r="D198" s="219">
        <v>94</v>
      </c>
      <c r="E198" s="219">
        <v>91</v>
      </c>
      <c r="F198" s="219">
        <v>98</v>
      </c>
      <c r="G198" s="220"/>
      <c r="H198" s="220"/>
      <c r="I198" s="220"/>
      <c r="J198" s="220"/>
      <c r="K198" s="220">
        <v>3</v>
      </c>
      <c r="L198" s="221">
        <f t="shared" si="5"/>
        <v>97</v>
      </c>
      <c r="M198" s="220" t="s">
        <v>8</v>
      </c>
    </row>
    <row r="199" spans="1:21" s="202" customFormat="1" ht="21" customHeight="1" x14ac:dyDescent="0.25">
      <c r="A199" s="219">
        <v>4</v>
      </c>
      <c r="B199" s="224" t="s">
        <v>144</v>
      </c>
      <c r="C199" s="219">
        <v>97</v>
      </c>
      <c r="D199" s="219">
        <v>94</v>
      </c>
      <c r="E199" s="219">
        <v>91</v>
      </c>
      <c r="F199" s="219">
        <v>96</v>
      </c>
      <c r="G199" s="219"/>
      <c r="H199" s="219"/>
      <c r="I199" s="219"/>
      <c r="J199" s="219"/>
      <c r="K199" s="219">
        <v>2</v>
      </c>
      <c r="L199" s="221">
        <f t="shared" si="5"/>
        <v>96.5</v>
      </c>
      <c r="M199" s="220" t="s">
        <v>8</v>
      </c>
      <c r="N199" s="210"/>
      <c r="O199" s="210"/>
      <c r="P199" s="210"/>
      <c r="Q199" s="210"/>
      <c r="R199" s="210"/>
      <c r="S199" s="210"/>
      <c r="T199" s="210"/>
      <c r="U199" s="210"/>
    </row>
    <row r="200" spans="1:21" s="202" customFormat="1" ht="21" customHeight="1" x14ac:dyDescent="0.25">
      <c r="A200" s="220">
        <v>5</v>
      </c>
      <c r="B200" s="224" t="s">
        <v>145</v>
      </c>
      <c r="C200" s="219">
        <v>92</v>
      </c>
      <c r="D200" s="219">
        <v>95</v>
      </c>
      <c r="E200" s="219">
        <v>91</v>
      </c>
      <c r="F200" s="219">
        <v>90</v>
      </c>
      <c r="G200" s="220"/>
      <c r="H200" s="220"/>
      <c r="I200" s="220"/>
      <c r="J200" s="220"/>
      <c r="K200" s="223">
        <v>4</v>
      </c>
      <c r="L200" s="221">
        <f t="shared" si="5"/>
        <v>96</v>
      </c>
      <c r="M200" s="220" t="s">
        <v>8</v>
      </c>
    </row>
    <row r="201" spans="1:21" s="202" customFormat="1" ht="21" customHeight="1" x14ac:dyDescent="0.25">
      <c r="A201" s="219">
        <v>6</v>
      </c>
      <c r="B201" s="224" t="s">
        <v>146</v>
      </c>
      <c r="C201" s="219">
        <v>81</v>
      </c>
      <c r="D201" s="219">
        <v>75</v>
      </c>
      <c r="E201" s="219">
        <v>90</v>
      </c>
      <c r="F201" s="219">
        <v>94</v>
      </c>
      <c r="G201" s="225"/>
      <c r="H201" s="225"/>
      <c r="I201" s="220"/>
      <c r="J201" s="220"/>
      <c r="K201" s="223">
        <v>9</v>
      </c>
      <c r="L201" s="221">
        <f t="shared" si="5"/>
        <v>94</v>
      </c>
      <c r="M201" s="222"/>
      <c r="N201" s="210"/>
      <c r="O201" s="210"/>
      <c r="P201" s="210"/>
      <c r="Q201" s="210"/>
      <c r="R201" s="210"/>
      <c r="S201" s="210"/>
      <c r="T201" s="210"/>
      <c r="U201" s="210"/>
    </row>
    <row r="202" spans="1:21" s="202" customFormat="1" ht="21" customHeight="1" x14ac:dyDescent="0.25">
      <c r="A202" s="220">
        <v>7</v>
      </c>
      <c r="B202" s="278" t="s">
        <v>147</v>
      </c>
      <c r="C202" s="219">
        <v>90</v>
      </c>
      <c r="D202" s="219">
        <v>92</v>
      </c>
      <c r="E202" s="219">
        <v>82</v>
      </c>
      <c r="F202" s="219">
        <v>99</v>
      </c>
      <c r="G202" s="225"/>
      <c r="H202" s="225"/>
      <c r="I202" s="220"/>
      <c r="J202" s="220"/>
      <c r="K202" s="223">
        <v>3</v>
      </c>
      <c r="L202" s="221">
        <f t="shared" si="5"/>
        <v>93.75</v>
      </c>
      <c r="M202" s="220"/>
    </row>
    <row r="203" spans="1:21" s="202" customFormat="1" ht="21" customHeight="1" x14ac:dyDescent="0.25">
      <c r="A203" s="220">
        <v>8</v>
      </c>
      <c r="B203" s="224" t="s">
        <v>148</v>
      </c>
      <c r="C203" s="219">
        <v>90</v>
      </c>
      <c r="D203" s="219">
        <v>93</v>
      </c>
      <c r="E203" s="219">
        <v>93</v>
      </c>
      <c r="F203" s="219">
        <v>93</v>
      </c>
      <c r="G203" s="220"/>
      <c r="H203" s="220"/>
      <c r="I203" s="220"/>
      <c r="J203" s="220"/>
      <c r="K203" s="220">
        <v>1</v>
      </c>
      <c r="L203" s="221">
        <f t="shared" si="5"/>
        <v>93.25</v>
      </c>
      <c r="M203" s="220" t="s">
        <v>8</v>
      </c>
    </row>
    <row r="204" spans="1:21" s="210" customFormat="1" ht="21" customHeight="1" thickBot="1" x14ac:dyDescent="0.3">
      <c r="A204" s="252">
        <v>9</v>
      </c>
      <c r="B204" s="279" t="s">
        <v>149</v>
      </c>
      <c r="C204" s="253">
        <v>95</v>
      </c>
      <c r="D204" s="253">
        <v>86</v>
      </c>
      <c r="E204" s="253">
        <v>85</v>
      </c>
      <c r="F204" s="253">
        <v>91</v>
      </c>
      <c r="G204" s="253"/>
      <c r="H204" s="253"/>
      <c r="I204" s="253"/>
      <c r="J204" s="253"/>
      <c r="K204" s="253">
        <v>1</v>
      </c>
      <c r="L204" s="254">
        <f t="shared" si="5"/>
        <v>90.25</v>
      </c>
      <c r="M204" s="253"/>
      <c r="N204" s="202"/>
      <c r="O204" s="202"/>
      <c r="P204" s="202"/>
      <c r="Q204" s="202"/>
      <c r="R204" s="202"/>
      <c r="S204" s="202"/>
      <c r="T204" s="202"/>
      <c r="U204" s="202"/>
    </row>
    <row r="205" spans="1:21" s="210" customFormat="1" ht="21" customHeight="1" x14ac:dyDescent="0.25">
      <c r="A205" s="248">
        <v>10</v>
      </c>
      <c r="B205" s="280" t="s">
        <v>150</v>
      </c>
      <c r="C205" s="248">
        <v>91</v>
      </c>
      <c r="D205" s="248">
        <v>90</v>
      </c>
      <c r="E205" s="248">
        <v>90</v>
      </c>
      <c r="F205" s="248">
        <v>90</v>
      </c>
      <c r="G205" s="249"/>
      <c r="H205" s="249"/>
      <c r="I205" s="249"/>
      <c r="J205" s="249"/>
      <c r="K205" s="250"/>
      <c r="L205" s="251">
        <f t="shared" si="5"/>
        <v>90.25</v>
      </c>
      <c r="M205" s="248"/>
      <c r="N205" s="202"/>
      <c r="O205" s="202"/>
      <c r="P205" s="202"/>
      <c r="Q205" s="202"/>
      <c r="R205" s="202"/>
      <c r="S205" s="202"/>
      <c r="T205" s="202"/>
      <c r="U205" s="202"/>
    </row>
    <row r="206" spans="1:21" s="210" customFormat="1" ht="21" customHeight="1" x14ac:dyDescent="0.25">
      <c r="A206" s="219">
        <v>11</v>
      </c>
      <c r="B206" s="278" t="s">
        <v>151</v>
      </c>
      <c r="C206" s="220">
        <v>76</v>
      </c>
      <c r="D206" s="220">
        <v>94</v>
      </c>
      <c r="E206" s="220">
        <v>76</v>
      </c>
      <c r="F206" s="220">
        <v>92</v>
      </c>
      <c r="G206" s="220"/>
      <c r="H206" s="220"/>
      <c r="I206" s="220"/>
      <c r="J206" s="220"/>
      <c r="K206" s="220">
        <v>5</v>
      </c>
      <c r="L206" s="221">
        <f t="shared" si="5"/>
        <v>89.5</v>
      </c>
      <c r="M206" s="220"/>
    </row>
    <row r="207" spans="1:21" s="210" customFormat="1" ht="21" customHeight="1" x14ac:dyDescent="0.25">
      <c r="A207" s="220">
        <v>12</v>
      </c>
      <c r="B207" s="224" t="s">
        <v>152</v>
      </c>
      <c r="C207" s="219">
        <v>97</v>
      </c>
      <c r="D207" s="219">
        <v>81</v>
      </c>
      <c r="E207" s="219">
        <v>85</v>
      </c>
      <c r="F207" s="219">
        <v>88</v>
      </c>
      <c r="G207" s="219"/>
      <c r="H207" s="219"/>
      <c r="I207" s="219"/>
      <c r="J207" s="219"/>
      <c r="K207" s="219"/>
      <c r="L207" s="221">
        <f t="shared" si="5"/>
        <v>87.75</v>
      </c>
      <c r="M207" s="219"/>
    </row>
    <row r="208" spans="1:21" s="210" customFormat="1" ht="21" customHeight="1" x14ac:dyDescent="0.25">
      <c r="A208" s="219">
        <v>13</v>
      </c>
      <c r="B208" s="278" t="s">
        <v>153</v>
      </c>
      <c r="C208" s="219">
        <v>91</v>
      </c>
      <c r="D208" s="219">
        <v>86</v>
      </c>
      <c r="E208" s="219">
        <v>70</v>
      </c>
      <c r="F208" s="219">
        <v>78</v>
      </c>
      <c r="G208" s="225"/>
      <c r="H208" s="225"/>
      <c r="I208" s="220"/>
      <c r="J208" s="220"/>
      <c r="K208" s="223"/>
      <c r="L208" s="221">
        <f t="shared" si="5"/>
        <v>81.25</v>
      </c>
      <c r="M208" s="220"/>
    </row>
    <row r="209" spans="1:21" s="210" customFormat="1" ht="21" customHeight="1" x14ac:dyDescent="0.25">
      <c r="A209" s="220">
        <v>14</v>
      </c>
      <c r="B209" s="224" t="s">
        <v>154</v>
      </c>
      <c r="C209" s="219">
        <v>75</v>
      </c>
      <c r="D209" s="219">
        <v>60</v>
      </c>
      <c r="E209" s="219">
        <v>81</v>
      </c>
      <c r="F209" s="219">
        <v>83</v>
      </c>
      <c r="G209" s="219"/>
      <c r="H209" s="219"/>
      <c r="I209" s="219"/>
      <c r="J209" s="219"/>
      <c r="K209" s="219">
        <v>2</v>
      </c>
      <c r="L209" s="221">
        <f t="shared" si="5"/>
        <v>76.75</v>
      </c>
      <c r="M209" s="219"/>
      <c r="N209" s="202"/>
      <c r="O209" s="202"/>
      <c r="P209" s="202"/>
      <c r="Q209" s="202"/>
      <c r="R209" s="202"/>
      <c r="S209" s="202"/>
      <c r="T209" s="202"/>
      <c r="U209" s="202"/>
    </row>
    <row r="210" spans="1:21" s="210" customFormat="1" ht="21" customHeight="1" x14ac:dyDescent="0.25">
      <c r="A210" s="219">
        <v>15</v>
      </c>
      <c r="B210" s="278" t="s">
        <v>155</v>
      </c>
      <c r="C210" s="219">
        <v>76</v>
      </c>
      <c r="D210" s="219">
        <v>60</v>
      </c>
      <c r="E210" s="219">
        <v>69</v>
      </c>
      <c r="F210" s="219">
        <v>92</v>
      </c>
      <c r="G210" s="225"/>
      <c r="H210" s="225"/>
      <c r="I210" s="220"/>
      <c r="J210" s="220"/>
      <c r="K210" s="223">
        <v>1</v>
      </c>
      <c r="L210" s="221">
        <f t="shared" si="5"/>
        <v>75.25</v>
      </c>
      <c r="M210" s="220"/>
    </row>
    <row r="211" spans="1:21" s="210" customFormat="1" ht="21" customHeight="1" x14ac:dyDescent="0.25">
      <c r="A211" s="219">
        <v>16</v>
      </c>
      <c r="B211" s="224" t="s">
        <v>156</v>
      </c>
      <c r="C211" s="219">
        <v>81</v>
      </c>
      <c r="D211" s="219">
        <v>75</v>
      </c>
      <c r="E211" s="219">
        <v>70</v>
      </c>
      <c r="F211" s="219">
        <v>70</v>
      </c>
      <c r="G211" s="219"/>
      <c r="H211" s="219"/>
      <c r="I211" s="219"/>
      <c r="J211" s="219"/>
      <c r="K211" s="223"/>
      <c r="L211" s="221">
        <f t="shared" si="5"/>
        <v>74</v>
      </c>
      <c r="M211" s="219"/>
    </row>
    <row r="212" spans="1:21" s="210" customFormat="1" ht="21" customHeight="1" x14ac:dyDescent="0.25">
      <c r="A212" s="227">
        <v>17</v>
      </c>
      <c r="B212" s="281" t="s">
        <v>157</v>
      </c>
      <c r="C212" s="241">
        <v>64</v>
      </c>
      <c r="D212" s="241">
        <v>60</v>
      </c>
      <c r="E212" s="241">
        <v>76</v>
      </c>
      <c r="F212" s="241">
        <v>70</v>
      </c>
      <c r="G212" s="241"/>
      <c r="H212" s="241"/>
      <c r="I212" s="241"/>
      <c r="J212" s="241"/>
      <c r="K212" s="241"/>
      <c r="L212" s="242">
        <f t="shared" si="5"/>
        <v>67.5</v>
      </c>
      <c r="M212" s="241"/>
      <c r="N212" s="202"/>
      <c r="O212" s="202"/>
      <c r="P212" s="202"/>
      <c r="Q212" s="202"/>
      <c r="R212" s="202"/>
      <c r="S212" s="202"/>
      <c r="T212" s="202"/>
      <c r="U212" s="202"/>
    </row>
    <row r="213" spans="1:21" s="240" customFormat="1" ht="21" customHeight="1" x14ac:dyDescent="0.25">
      <c r="A213" s="220">
        <v>18</v>
      </c>
      <c r="B213" s="224" t="s">
        <v>158</v>
      </c>
      <c r="C213" s="219">
        <v>60</v>
      </c>
      <c r="D213" s="219">
        <v>60</v>
      </c>
      <c r="E213" s="219">
        <v>75</v>
      </c>
      <c r="F213" s="219">
        <v>64</v>
      </c>
      <c r="G213" s="219"/>
      <c r="H213" s="219"/>
      <c r="I213" s="219"/>
      <c r="J213" s="219"/>
      <c r="K213" s="219"/>
      <c r="L213" s="242">
        <f t="shared" si="5"/>
        <v>64.75</v>
      </c>
      <c r="M213" s="219"/>
    </row>
    <row r="214" spans="1:21" s="240" customFormat="1" ht="21" customHeight="1" x14ac:dyDescent="0.25">
      <c r="A214" s="220">
        <v>19</v>
      </c>
      <c r="B214" s="278" t="s">
        <v>159</v>
      </c>
      <c r="C214" s="219">
        <v>62</v>
      </c>
      <c r="D214" s="219">
        <v>60</v>
      </c>
      <c r="E214" s="219">
        <v>64</v>
      </c>
      <c r="F214" s="219">
        <v>64</v>
      </c>
      <c r="G214" s="220"/>
      <c r="H214" s="220"/>
      <c r="I214" s="220"/>
      <c r="J214" s="220"/>
      <c r="K214" s="220"/>
      <c r="L214" s="221">
        <f t="shared" si="5"/>
        <v>62.5</v>
      </c>
      <c r="M214" s="219"/>
    </row>
    <row r="215" spans="1:21" s="240" customFormat="1" ht="21" customHeight="1" x14ac:dyDescent="0.25">
      <c r="B215" s="288"/>
      <c r="C215" s="285"/>
      <c r="D215" s="285"/>
      <c r="E215" s="285"/>
      <c r="F215" s="285"/>
      <c r="L215" s="289"/>
      <c r="M215" s="285"/>
    </row>
    <row r="216" spans="1:21" s="167" customFormat="1" ht="51" customHeight="1" x14ac:dyDescent="0.25">
      <c r="A216" s="200"/>
      <c r="B216" s="168"/>
      <c r="C216" s="201"/>
      <c r="D216" s="201"/>
      <c r="E216" s="201"/>
      <c r="F216" s="201"/>
      <c r="G216" s="201"/>
      <c r="H216" s="201"/>
      <c r="I216" s="201"/>
      <c r="J216" s="201"/>
      <c r="K216" s="195"/>
      <c r="L216" s="195"/>
      <c r="M216" s="195"/>
      <c r="N216" s="169"/>
      <c r="O216" s="169"/>
      <c r="P216" s="178"/>
    </row>
    <row r="217" spans="1:21" s="167" customFormat="1" ht="13.5" customHeight="1" x14ac:dyDescent="0.25">
      <c r="A217" s="200"/>
      <c r="B217" s="168"/>
      <c r="C217" s="201"/>
      <c r="D217" s="201"/>
      <c r="E217" s="201"/>
      <c r="F217" s="201"/>
      <c r="G217" s="201"/>
      <c r="H217" s="201"/>
      <c r="I217" s="201"/>
      <c r="J217" s="201"/>
      <c r="K217" s="195"/>
      <c r="L217" s="195"/>
      <c r="M217" s="195"/>
      <c r="N217" s="169"/>
      <c r="O217" s="169"/>
      <c r="P217" s="177"/>
    </row>
    <row r="218" spans="1:21" s="171" customFormat="1" ht="12.75" customHeight="1" x14ac:dyDescent="0.2">
      <c r="A218" s="296" t="s">
        <v>0</v>
      </c>
      <c r="B218" s="296" t="s">
        <v>1</v>
      </c>
      <c r="C218" s="299" t="s">
        <v>10</v>
      </c>
      <c r="D218" s="299"/>
      <c r="E218" s="299"/>
      <c r="F218" s="299"/>
      <c r="G218" s="299"/>
      <c r="H218" s="299"/>
      <c r="I218" s="299"/>
      <c r="J218" s="299"/>
      <c r="K218" s="300" t="s">
        <v>6</v>
      </c>
      <c r="L218" s="147" t="s">
        <v>2</v>
      </c>
      <c r="M218" s="147" t="s">
        <v>3</v>
      </c>
      <c r="P218" s="177"/>
    </row>
    <row r="219" spans="1:21" s="171" customFormat="1" ht="11.45" customHeight="1" x14ac:dyDescent="0.2">
      <c r="A219" s="296"/>
      <c r="B219" s="296"/>
      <c r="C219" s="166" t="s">
        <v>5</v>
      </c>
      <c r="D219" s="166"/>
      <c r="E219" s="166"/>
      <c r="F219" s="166"/>
      <c r="G219" s="166"/>
      <c r="H219" s="166"/>
      <c r="I219" s="166" t="s">
        <v>4</v>
      </c>
      <c r="J219" s="166"/>
      <c r="K219" s="300"/>
      <c r="L219" s="148"/>
      <c r="M219" s="148"/>
      <c r="P219" s="177"/>
    </row>
    <row r="220" spans="1:21" s="171" customFormat="1" ht="70.150000000000006" customHeight="1" x14ac:dyDescent="0.25">
      <c r="A220" s="296"/>
      <c r="B220" s="296"/>
      <c r="C220" s="229" t="s">
        <v>95</v>
      </c>
      <c r="D220" s="229" t="s">
        <v>160</v>
      </c>
      <c r="E220" s="229" t="s">
        <v>161</v>
      </c>
      <c r="F220" s="229" t="s">
        <v>162</v>
      </c>
      <c r="G220" s="174"/>
      <c r="H220" s="174"/>
      <c r="I220" s="229" t="s">
        <v>162</v>
      </c>
      <c r="J220" s="174"/>
      <c r="K220" s="300"/>
      <c r="L220" s="150"/>
      <c r="M220" s="150"/>
      <c r="N220" s="205"/>
      <c r="O220" s="205"/>
      <c r="P220" s="170"/>
      <c r="Q220" s="170"/>
      <c r="R220" s="170"/>
      <c r="S220" s="170"/>
      <c r="T220" s="188"/>
    </row>
    <row r="221" spans="1:21" s="173" customFormat="1" ht="12" customHeight="1" x14ac:dyDescent="0.25">
      <c r="A221" s="216">
        <v>1</v>
      </c>
      <c r="B221" s="216">
        <v>2</v>
      </c>
      <c r="C221" s="216">
        <v>3</v>
      </c>
      <c r="D221" s="216">
        <v>4</v>
      </c>
      <c r="E221" s="217">
        <v>5</v>
      </c>
      <c r="F221" s="216">
        <v>6</v>
      </c>
      <c r="G221" s="216">
        <v>7</v>
      </c>
      <c r="H221" s="216">
        <v>8</v>
      </c>
      <c r="I221" s="216">
        <v>9</v>
      </c>
      <c r="J221" s="216">
        <v>10</v>
      </c>
      <c r="K221" s="216">
        <v>11</v>
      </c>
      <c r="L221" s="216">
        <v>12</v>
      </c>
      <c r="M221" s="183">
        <v>13</v>
      </c>
    </row>
    <row r="222" spans="1:21" s="170" customFormat="1" ht="12" customHeight="1" x14ac:dyDescent="0.25">
      <c r="A222" s="220">
        <v>1</v>
      </c>
      <c r="B222" s="224" t="s">
        <v>163</v>
      </c>
      <c r="C222" s="217">
        <v>92</v>
      </c>
      <c r="D222" s="217">
        <v>90</v>
      </c>
      <c r="E222" s="217">
        <v>97</v>
      </c>
      <c r="F222" s="217">
        <v>100</v>
      </c>
      <c r="G222" s="217"/>
      <c r="H222" s="217"/>
      <c r="I222" s="217">
        <v>98</v>
      </c>
      <c r="J222" s="217"/>
      <c r="K222" s="180">
        <v>1</v>
      </c>
      <c r="L222" s="182">
        <f t="shared" ref="L222:L227" si="6">AVERAGE(C222:J222)+K222</f>
        <v>96.4</v>
      </c>
      <c r="M222" s="220" t="s">
        <v>8</v>
      </c>
    </row>
    <row r="223" spans="1:21" s="189" customFormat="1" ht="12" customHeight="1" x14ac:dyDescent="0.25">
      <c r="A223" s="220">
        <v>2</v>
      </c>
      <c r="B223" s="194" t="s">
        <v>164</v>
      </c>
      <c r="C223" s="217">
        <v>75</v>
      </c>
      <c r="D223" s="217">
        <v>76</v>
      </c>
      <c r="E223" s="217">
        <v>91</v>
      </c>
      <c r="F223" s="217">
        <v>97</v>
      </c>
      <c r="G223" s="217"/>
      <c r="H223" s="217"/>
      <c r="I223" s="217">
        <v>96</v>
      </c>
      <c r="J223" s="217"/>
      <c r="K223" s="180"/>
      <c r="L223" s="182">
        <f t="shared" si="6"/>
        <v>87</v>
      </c>
      <c r="M223" s="243"/>
      <c r="N223" s="170"/>
      <c r="O223" s="170"/>
      <c r="P223" s="170"/>
      <c r="Q223" s="170"/>
      <c r="R223" s="170"/>
      <c r="S223" s="170"/>
      <c r="T223" s="170"/>
      <c r="U223" s="170"/>
    </row>
    <row r="224" spans="1:21" s="189" customFormat="1" ht="12" customHeight="1" x14ac:dyDescent="0.25">
      <c r="A224" s="220">
        <v>3</v>
      </c>
      <c r="B224" s="224" t="s">
        <v>165</v>
      </c>
      <c r="C224" s="217">
        <v>70</v>
      </c>
      <c r="D224" s="217">
        <v>61</v>
      </c>
      <c r="E224" s="217">
        <v>78</v>
      </c>
      <c r="F224" s="217">
        <v>96</v>
      </c>
      <c r="G224" s="217"/>
      <c r="H224" s="217"/>
      <c r="I224" s="217">
        <v>94</v>
      </c>
      <c r="J224" s="217"/>
      <c r="K224" s="180"/>
      <c r="L224" s="182">
        <f t="shared" si="6"/>
        <v>79.8</v>
      </c>
      <c r="M224" s="181"/>
      <c r="N224" s="170"/>
      <c r="O224" s="170"/>
      <c r="Q224" s="170"/>
      <c r="R224" s="170"/>
      <c r="S224" s="170"/>
      <c r="T224" s="170"/>
      <c r="U224" s="170"/>
    </row>
    <row r="225" spans="1:21" s="189" customFormat="1" ht="15" customHeight="1" x14ac:dyDescent="0.25">
      <c r="A225" s="219">
        <v>4</v>
      </c>
      <c r="B225" s="224" t="s">
        <v>166</v>
      </c>
      <c r="C225" s="217">
        <v>78</v>
      </c>
      <c r="D225" s="217">
        <v>76</v>
      </c>
      <c r="E225" s="217">
        <v>80</v>
      </c>
      <c r="F225" s="217">
        <v>81</v>
      </c>
      <c r="G225" s="217"/>
      <c r="H225" s="217"/>
      <c r="I225" s="217">
        <v>77</v>
      </c>
      <c r="J225" s="217"/>
      <c r="K225" s="180"/>
      <c r="L225" s="182">
        <f t="shared" si="6"/>
        <v>78.400000000000006</v>
      </c>
      <c r="M225" s="181"/>
      <c r="N225" s="170"/>
      <c r="O225" s="170"/>
      <c r="Q225" s="170"/>
      <c r="R225" s="170"/>
      <c r="S225" s="170"/>
      <c r="T225" s="170"/>
      <c r="U225" s="170"/>
    </row>
    <row r="226" spans="1:21" s="189" customFormat="1" ht="12" customHeight="1" x14ac:dyDescent="0.25">
      <c r="A226" s="220">
        <v>5</v>
      </c>
      <c r="B226" s="194" t="s">
        <v>167</v>
      </c>
      <c r="C226" s="217">
        <v>70</v>
      </c>
      <c r="D226" s="217">
        <v>76</v>
      </c>
      <c r="E226" s="217">
        <v>78</v>
      </c>
      <c r="F226" s="217">
        <v>81</v>
      </c>
      <c r="G226" s="217"/>
      <c r="H226" s="217"/>
      <c r="I226" s="217">
        <v>81</v>
      </c>
      <c r="J226" s="217"/>
      <c r="K226" s="180"/>
      <c r="L226" s="182">
        <f t="shared" si="6"/>
        <v>77.2</v>
      </c>
      <c r="M226" s="181"/>
      <c r="N226" s="170"/>
      <c r="O226" s="170"/>
      <c r="Q226" s="170"/>
      <c r="R226" s="170"/>
      <c r="S226" s="170"/>
      <c r="T226" s="170"/>
      <c r="U226" s="170"/>
    </row>
    <row r="227" spans="1:21" s="189" customFormat="1" ht="15.6" customHeight="1" thickBot="1" x14ac:dyDescent="0.3">
      <c r="A227" s="253">
        <v>6</v>
      </c>
      <c r="B227" s="279" t="s">
        <v>168</v>
      </c>
      <c r="C227" s="259">
        <v>70</v>
      </c>
      <c r="D227" s="259">
        <v>60</v>
      </c>
      <c r="E227" s="259">
        <v>90</v>
      </c>
      <c r="F227" s="259">
        <v>62</v>
      </c>
      <c r="G227" s="259"/>
      <c r="H227" s="259"/>
      <c r="I227" s="259">
        <v>77</v>
      </c>
      <c r="J227" s="259"/>
      <c r="K227" s="261"/>
      <c r="L227" s="262">
        <f t="shared" si="6"/>
        <v>71.8</v>
      </c>
      <c r="M227" s="263"/>
      <c r="N227" s="170"/>
      <c r="O227" s="170"/>
      <c r="Q227" s="170"/>
      <c r="R227" s="170"/>
      <c r="S227" s="170"/>
      <c r="T227" s="170"/>
      <c r="U227" s="170"/>
    </row>
    <row r="228" spans="1:21" s="189" customFormat="1" ht="15.6" customHeight="1" x14ac:dyDescent="0.25">
      <c r="A228" s="285"/>
      <c r="B228" s="286"/>
      <c r="C228" s="201"/>
      <c r="D228" s="201"/>
      <c r="E228" s="201"/>
      <c r="F228" s="201"/>
      <c r="G228" s="201"/>
      <c r="H228" s="201"/>
      <c r="I228" s="201"/>
      <c r="J228" s="201"/>
      <c r="K228" s="287"/>
      <c r="L228" s="284"/>
      <c r="M228" s="267"/>
      <c r="N228" s="170"/>
      <c r="O228" s="170"/>
      <c r="Q228" s="170"/>
      <c r="R228" s="170"/>
      <c r="S228" s="170"/>
      <c r="T228" s="170"/>
      <c r="U228" s="170"/>
    </row>
    <row r="229" spans="1:21" s="167" customFormat="1" ht="55.15" customHeight="1" x14ac:dyDescent="0.25">
      <c r="A229" s="190"/>
      <c r="B229" s="190"/>
      <c r="C229" s="191"/>
      <c r="D229" s="191"/>
      <c r="E229" s="191"/>
      <c r="F229" s="191"/>
      <c r="G229" s="191"/>
      <c r="H229" s="191"/>
      <c r="I229" s="191"/>
      <c r="J229" s="191"/>
      <c r="K229" s="190"/>
      <c r="L229" s="190"/>
      <c r="M229" s="190"/>
    </row>
    <row r="230" spans="1:21" s="167" customFormat="1" ht="15.75" customHeight="1" x14ac:dyDescent="0.25">
      <c r="A230" s="140" t="s">
        <v>0</v>
      </c>
      <c r="B230" s="140" t="s">
        <v>1</v>
      </c>
      <c r="C230" s="144" t="s">
        <v>10</v>
      </c>
      <c r="D230" s="145"/>
      <c r="E230" s="145"/>
      <c r="F230" s="145"/>
      <c r="G230" s="145"/>
      <c r="H230" s="145"/>
      <c r="I230" s="145"/>
      <c r="J230" s="146"/>
      <c r="K230" s="147" t="s">
        <v>6</v>
      </c>
      <c r="L230" s="147" t="s">
        <v>2</v>
      </c>
      <c r="M230" s="132" t="s">
        <v>3</v>
      </c>
    </row>
    <row r="231" spans="1:21" s="167" customFormat="1" ht="12" customHeight="1" x14ac:dyDescent="0.25">
      <c r="A231" s="141"/>
      <c r="B231" s="141"/>
      <c r="C231" s="237"/>
      <c r="D231" s="238"/>
      <c r="E231" s="238"/>
      <c r="F231" s="238"/>
      <c r="G231" s="238"/>
      <c r="H231" s="239"/>
      <c r="I231" s="138"/>
      <c r="J231" s="139"/>
      <c r="K231" s="148"/>
      <c r="L231" s="148"/>
      <c r="M231" s="133"/>
    </row>
    <row r="232" spans="1:21" s="167" customFormat="1" ht="75" customHeight="1" x14ac:dyDescent="0.25">
      <c r="A232" s="142"/>
      <c r="B232" s="143"/>
      <c r="C232" s="229" t="s">
        <v>98</v>
      </c>
      <c r="D232" s="229" t="s">
        <v>40</v>
      </c>
      <c r="E232" s="228" t="s">
        <v>95</v>
      </c>
      <c r="F232" s="228" t="s">
        <v>169</v>
      </c>
      <c r="G232" s="228"/>
      <c r="H232" s="215"/>
      <c r="I232" s="174"/>
      <c r="J232" s="187"/>
      <c r="K232" s="149"/>
      <c r="L232" s="150"/>
      <c r="M232" s="134"/>
    </row>
    <row r="233" spans="1:21" s="167" customFormat="1" ht="12.95" customHeight="1" x14ac:dyDescent="0.25">
      <c r="A233" s="216">
        <v>1</v>
      </c>
      <c r="B233" s="193">
        <v>2</v>
      </c>
      <c r="C233" s="172">
        <v>3</v>
      </c>
      <c r="D233" s="172">
        <v>4</v>
      </c>
      <c r="E233" s="175">
        <v>5</v>
      </c>
      <c r="F233" s="172">
        <v>6</v>
      </c>
      <c r="G233" s="172">
        <v>7</v>
      </c>
      <c r="H233" s="172">
        <v>8</v>
      </c>
      <c r="I233" s="172">
        <v>9</v>
      </c>
      <c r="J233" s="172">
        <v>10</v>
      </c>
      <c r="K233" s="216">
        <v>11</v>
      </c>
      <c r="L233" s="216">
        <v>12</v>
      </c>
      <c r="M233" s="183">
        <v>13</v>
      </c>
    </row>
    <row r="234" spans="1:21" s="167" customFormat="1" ht="12.95" customHeight="1" x14ac:dyDescent="0.25">
      <c r="A234" s="217">
        <v>1</v>
      </c>
      <c r="B234" s="194" t="s">
        <v>170</v>
      </c>
      <c r="C234" s="217">
        <v>91</v>
      </c>
      <c r="D234" s="217">
        <v>98</v>
      </c>
      <c r="E234" s="217">
        <v>92</v>
      </c>
      <c r="F234" s="217">
        <v>92</v>
      </c>
      <c r="G234" s="217"/>
      <c r="H234" s="217"/>
      <c r="I234" s="217"/>
      <c r="J234" s="217"/>
      <c r="K234" s="180">
        <v>2</v>
      </c>
      <c r="L234" s="182">
        <f t="shared" ref="L234:L240" si="7">AVERAGE(C234:J234)+K234</f>
        <v>95.25</v>
      </c>
      <c r="M234" s="220" t="s">
        <v>8</v>
      </c>
    </row>
    <row r="235" spans="1:21" s="167" customFormat="1" ht="12.95" customHeight="1" x14ac:dyDescent="0.25">
      <c r="A235" s="217">
        <v>2</v>
      </c>
      <c r="B235" s="194" t="s">
        <v>171</v>
      </c>
      <c r="C235" s="217">
        <v>90</v>
      </c>
      <c r="D235" s="217">
        <v>98</v>
      </c>
      <c r="E235" s="217">
        <v>90</v>
      </c>
      <c r="F235" s="217">
        <v>92</v>
      </c>
      <c r="G235" s="217"/>
      <c r="H235" s="217"/>
      <c r="I235" s="217"/>
      <c r="J235" s="217"/>
      <c r="K235" s="180"/>
      <c r="L235" s="182">
        <f t="shared" si="7"/>
        <v>92.5</v>
      </c>
      <c r="M235" s="217"/>
    </row>
    <row r="236" spans="1:21" s="167" customFormat="1" ht="12.95" customHeight="1" thickBot="1" x14ac:dyDescent="0.3">
      <c r="A236" s="259">
        <v>3</v>
      </c>
      <c r="B236" s="260" t="s">
        <v>172</v>
      </c>
      <c r="C236" s="259">
        <v>91</v>
      </c>
      <c r="D236" s="259">
        <v>97</v>
      </c>
      <c r="E236" s="259">
        <v>64</v>
      </c>
      <c r="F236" s="259">
        <v>92</v>
      </c>
      <c r="G236" s="259"/>
      <c r="H236" s="259"/>
      <c r="I236" s="259"/>
      <c r="J236" s="259"/>
      <c r="K236" s="261"/>
      <c r="L236" s="262">
        <f t="shared" si="7"/>
        <v>86</v>
      </c>
      <c r="M236" s="259"/>
    </row>
    <row r="237" spans="1:21" s="167" customFormat="1" ht="12.95" customHeight="1" x14ac:dyDescent="0.25">
      <c r="A237" s="175">
        <v>4</v>
      </c>
      <c r="B237" s="255" t="s">
        <v>173</v>
      </c>
      <c r="C237" s="175">
        <v>84</v>
      </c>
      <c r="D237" s="175">
        <v>94</v>
      </c>
      <c r="E237" s="175">
        <v>97</v>
      </c>
      <c r="F237" s="175">
        <v>65</v>
      </c>
      <c r="G237" s="175"/>
      <c r="H237" s="175"/>
      <c r="I237" s="175"/>
      <c r="J237" s="175"/>
      <c r="K237" s="256"/>
      <c r="L237" s="257">
        <f t="shared" si="7"/>
        <v>85</v>
      </c>
      <c r="M237" s="258"/>
    </row>
    <row r="238" spans="1:21" s="167" customFormat="1" ht="12.95" customHeight="1" x14ac:dyDescent="0.25">
      <c r="A238" s="217">
        <v>5</v>
      </c>
      <c r="B238" s="194" t="s">
        <v>174</v>
      </c>
      <c r="C238" s="217">
        <v>84</v>
      </c>
      <c r="D238" s="217">
        <v>90</v>
      </c>
      <c r="E238" s="217">
        <v>62</v>
      </c>
      <c r="F238" s="217">
        <v>80</v>
      </c>
      <c r="G238" s="181"/>
      <c r="H238" s="217"/>
      <c r="I238" s="217"/>
      <c r="J238" s="217"/>
      <c r="K238" s="217"/>
      <c r="L238" s="182">
        <f t="shared" si="7"/>
        <v>79</v>
      </c>
      <c r="M238" s="217"/>
    </row>
    <row r="239" spans="1:21" s="167" customFormat="1" ht="12.95" customHeight="1" x14ac:dyDescent="0.25">
      <c r="A239" s="217">
        <v>6</v>
      </c>
      <c r="B239" s="194" t="s">
        <v>175</v>
      </c>
      <c r="C239" s="217">
        <v>80</v>
      </c>
      <c r="D239" s="217">
        <v>75</v>
      </c>
      <c r="E239" s="217">
        <v>82</v>
      </c>
      <c r="F239" s="217">
        <v>64</v>
      </c>
      <c r="G239" s="217"/>
      <c r="H239" s="217"/>
      <c r="I239" s="217"/>
      <c r="J239" s="217"/>
      <c r="K239" s="180"/>
      <c r="L239" s="182">
        <f t="shared" si="7"/>
        <v>75.25</v>
      </c>
      <c r="M239" s="217" t="s">
        <v>9</v>
      </c>
    </row>
    <row r="240" spans="1:21" s="167" customFormat="1" ht="12.95" customHeight="1" x14ac:dyDescent="0.25">
      <c r="A240" s="217">
        <v>7</v>
      </c>
      <c r="B240" s="194" t="s">
        <v>176</v>
      </c>
      <c r="C240" s="217">
        <v>75</v>
      </c>
      <c r="D240" s="217">
        <v>75</v>
      </c>
      <c r="E240" s="217">
        <v>78</v>
      </c>
      <c r="F240" s="217">
        <v>67</v>
      </c>
      <c r="G240" s="181"/>
      <c r="H240" s="217"/>
      <c r="I240" s="217"/>
      <c r="J240" s="217"/>
      <c r="K240" s="217"/>
      <c r="L240" s="182">
        <f t="shared" si="7"/>
        <v>73.75</v>
      </c>
      <c r="M240" s="217" t="s">
        <v>9</v>
      </c>
    </row>
    <row r="241" spans="1:21" s="167" customFormat="1" ht="12.95" customHeight="1" x14ac:dyDescent="0.25">
      <c r="A241" s="201"/>
      <c r="B241" s="283"/>
      <c r="C241" s="201"/>
      <c r="D241" s="201"/>
      <c r="E241" s="201"/>
      <c r="F241" s="201"/>
      <c r="G241" s="267"/>
      <c r="H241" s="201"/>
      <c r="I241" s="201"/>
      <c r="J241" s="201"/>
      <c r="K241" s="201"/>
      <c r="L241" s="284"/>
      <c r="M241" s="201"/>
    </row>
    <row r="242" spans="1:21" s="167" customFormat="1" ht="70.5" customHeight="1" x14ac:dyDescent="0.25">
      <c r="A242" s="190"/>
      <c r="B242" s="190"/>
      <c r="C242" s="191"/>
      <c r="D242" s="191"/>
      <c r="E242" s="191"/>
      <c r="F242" s="191"/>
      <c r="G242" s="191"/>
      <c r="H242" s="191"/>
      <c r="I242" s="191"/>
      <c r="J242" s="191"/>
      <c r="K242" s="190"/>
      <c r="L242" s="190"/>
      <c r="M242" s="190"/>
    </row>
    <row r="243" spans="1:21" s="167" customFormat="1" ht="23.25" hidden="1" customHeight="1" x14ac:dyDescent="0.25">
      <c r="A243" s="190"/>
      <c r="B243" s="190"/>
      <c r="C243" s="191"/>
      <c r="D243" s="191"/>
      <c r="E243" s="191"/>
      <c r="F243" s="191"/>
      <c r="G243" s="191"/>
      <c r="H243" s="191"/>
      <c r="I243" s="191"/>
      <c r="J243" s="191"/>
      <c r="K243" s="190"/>
      <c r="L243" s="190"/>
      <c r="M243" s="190"/>
    </row>
    <row r="244" spans="1:21" s="167" customFormat="1" ht="0.75" hidden="1" customHeight="1" x14ac:dyDescent="0.25">
      <c r="A244" s="190"/>
      <c r="B244" s="190"/>
      <c r="C244" s="191"/>
      <c r="D244" s="191"/>
      <c r="E244" s="191"/>
      <c r="F244" s="191"/>
      <c r="G244" s="191"/>
      <c r="H244" s="191"/>
      <c r="I244" s="191"/>
      <c r="J244" s="191"/>
      <c r="K244" s="190"/>
      <c r="L244" s="190"/>
      <c r="M244" s="190"/>
    </row>
    <row r="245" spans="1:21" s="169" customFormat="1" ht="15.75" hidden="1" customHeight="1" x14ac:dyDescent="0.25">
      <c r="A245" s="190"/>
      <c r="B245" s="190"/>
      <c r="C245" s="191"/>
      <c r="D245" s="191"/>
      <c r="E245" s="191"/>
      <c r="F245" s="191"/>
      <c r="G245" s="191"/>
      <c r="H245" s="191"/>
      <c r="I245" s="191"/>
      <c r="J245" s="191"/>
      <c r="K245" s="190"/>
      <c r="L245" s="190"/>
      <c r="M245" s="190"/>
    </row>
    <row r="246" spans="1:21" s="169" customFormat="1" ht="15.75" hidden="1" customHeight="1" x14ac:dyDescent="0.25">
      <c r="A246" s="190"/>
      <c r="B246" s="190"/>
      <c r="C246" s="191"/>
      <c r="D246" s="191"/>
      <c r="E246" s="191"/>
      <c r="F246" s="191"/>
      <c r="G246" s="191"/>
      <c r="H246" s="191"/>
      <c r="I246" s="191"/>
      <c r="J246" s="191"/>
      <c r="K246" s="190"/>
      <c r="L246" s="190"/>
      <c r="M246" s="190"/>
    </row>
    <row r="247" spans="1:21" s="169" customFormat="1" ht="15.75" customHeight="1" x14ac:dyDescent="0.25">
      <c r="A247" s="140" t="s">
        <v>0</v>
      </c>
      <c r="B247" s="162" t="s">
        <v>1</v>
      </c>
      <c r="C247" s="166" t="s">
        <v>10</v>
      </c>
      <c r="D247" s="166"/>
      <c r="E247" s="166"/>
      <c r="F247" s="166"/>
      <c r="G247" s="166"/>
      <c r="H247" s="166"/>
      <c r="I247" s="166"/>
      <c r="J247" s="166"/>
      <c r="K247" s="301" t="s">
        <v>6</v>
      </c>
      <c r="L247" s="147" t="s">
        <v>2</v>
      </c>
      <c r="M247" s="132" t="s">
        <v>3</v>
      </c>
      <c r="N247" s="167"/>
      <c r="O247" s="167"/>
      <c r="P247" s="167"/>
    </row>
    <row r="248" spans="1:21" s="169" customFormat="1" ht="15.75" customHeight="1" x14ac:dyDescent="0.25">
      <c r="A248" s="141"/>
      <c r="B248" s="162"/>
      <c r="C248" s="163" t="s">
        <v>5</v>
      </c>
      <c r="D248" s="164"/>
      <c r="E248" s="164"/>
      <c r="F248" s="164"/>
      <c r="G248" s="164"/>
      <c r="H248" s="165"/>
      <c r="I248" s="163" t="s">
        <v>4</v>
      </c>
      <c r="J248" s="165"/>
      <c r="K248" s="302"/>
      <c r="L248" s="148"/>
      <c r="M248" s="133"/>
    </row>
    <row r="249" spans="1:21" s="167" customFormat="1" ht="76.150000000000006" customHeight="1" x14ac:dyDescent="0.25">
      <c r="A249" s="142"/>
      <c r="B249" s="162"/>
      <c r="C249" s="229" t="s">
        <v>177</v>
      </c>
      <c r="D249" s="229" t="s">
        <v>178</v>
      </c>
      <c r="E249" s="229" t="s">
        <v>179</v>
      </c>
      <c r="F249" s="229" t="s">
        <v>180</v>
      </c>
      <c r="G249" s="229"/>
      <c r="H249" s="229"/>
      <c r="I249" s="229" t="s">
        <v>177</v>
      </c>
      <c r="J249" s="229" t="s">
        <v>178</v>
      </c>
      <c r="K249" s="149"/>
      <c r="L249" s="150"/>
      <c r="M249" s="134"/>
    </row>
    <row r="250" spans="1:21" s="231" customFormat="1" ht="15" customHeight="1" x14ac:dyDescent="0.25">
      <c r="A250" s="216">
        <v>1</v>
      </c>
      <c r="B250" s="216">
        <v>2</v>
      </c>
      <c r="C250" s="216">
        <v>3</v>
      </c>
      <c r="D250" s="216">
        <v>4</v>
      </c>
      <c r="E250" s="217">
        <v>5</v>
      </c>
      <c r="F250" s="216">
        <v>6</v>
      </c>
      <c r="G250" s="216">
        <v>7</v>
      </c>
      <c r="H250" s="216">
        <v>8</v>
      </c>
      <c r="I250" s="216">
        <v>9</v>
      </c>
      <c r="J250" s="216">
        <v>10</v>
      </c>
      <c r="K250" s="216">
        <v>11</v>
      </c>
      <c r="L250" s="216">
        <v>12</v>
      </c>
      <c r="M250" s="183">
        <v>13</v>
      </c>
      <c r="N250" s="230"/>
      <c r="O250" s="230"/>
      <c r="P250" s="230"/>
    </row>
    <row r="251" spans="1:21" s="232" customFormat="1" ht="15" customHeight="1" x14ac:dyDescent="0.25">
      <c r="A251" s="181">
        <v>1</v>
      </c>
      <c r="B251" s="184" t="s">
        <v>181</v>
      </c>
      <c r="C251" s="181">
        <v>90</v>
      </c>
      <c r="D251" s="181">
        <v>92</v>
      </c>
      <c r="E251" s="181">
        <v>92</v>
      </c>
      <c r="F251" s="181">
        <v>90</v>
      </c>
      <c r="G251" s="181"/>
      <c r="H251" s="181"/>
      <c r="I251" s="181">
        <v>95</v>
      </c>
      <c r="J251" s="181">
        <v>95</v>
      </c>
      <c r="K251" s="180">
        <v>4</v>
      </c>
      <c r="L251" s="182">
        <f t="shared" ref="L251:L256" si="8">AVERAGE(C251:J251)+K251</f>
        <v>96.333333333333329</v>
      </c>
      <c r="M251" s="220" t="s">
        <v>8</v>
      </c>
    </row>
    <row r="252" spans="1:21" s="233" customFormat="1" ht="15" customHeight="1" x14ac:dyDescent="0.25">
      <c r="A252" s="181">
        <v>2</v>
      </c>
      <c r="B252" s="194" t="s">
        <v>182</v>
      </c>
      <c r="C252" s="181">
        <v>90</v>
      </c>
      <c r="D252" s="181">
        <v>94</v>
      </c>
      <c r="E252" s="181">
        <v>90</v>
      </c>
      <c r="F252" s="181">
        <v>92</v>
      </c>
      <c r="G252" s="244"/>
      <c r="H252" s="244"/>
      <c r="I252" s="181">
        <v>95</v>
      </c>
      <c r="J252" s="181">
        <v>95</v>
      </c>
      <c r="K252" s="180">
        <v>2</v>
      </c>
      <c r="L252" s="182">
        <f t="shared" si="8"/>
        <v>94.666666666666671</v>
      </c>
      <c r="M252" s="181"/>
      <c r="N252" s="232"/>
      <c r="O252" s="232"/>
      <c r="P252" s="232"/>
      <c r="R252" s="232"/>
      <c r="S252" s="232"/>
      <c r="T252" s="232"/>
      <c r="U252" s="232"/>
    </row>
    <row r="253" spans="1:21" s="232" customFormat="1" ht="15" customHeight="1" x14ac:dyDescent="0.25">
      <c r="A253" s="181">
        <v>3</v>
      </c>
      <c r="B253" s="184" t="s">
        <v>183</v>
      </c>
      <c r="C253" s="181">
        <v>91</v>
      </c>
      <c r="D253" s="181">
        <v>90</v>
      </c>
      <c r="E253" s="181">
        <v>93</v>
      </c>
      <c r="F253" s="181">
        <v>90</v>
      </c>
      <c r="G253" s="181"/>
      <c r="H253" s="181"/>
      <c r="I253" s="181">
        <v>74</v>
      </c>
      <c r="J253" s="181">
        <v>80</v>
      </c>
      <c r="K253" s="180">
        <v>2</v>
      </c>
      <c r="L253" s="182">
        <f t="shared" si="8"/>
        <v>88.333333333333329</v>
      </c>
      <c r="M253" s="217"/>
    </row>
    <row r="254" spans="1:21" s="232" customFormat="1" ht="15" customHeight="1" x14ac:dyDescent="0.25">
      <c r="A254" s="181">
        <v>4</v>
      </c>
      <c r="B254" s="184" t="s">
        <v>184</v>
      </c>
      <c r="C254" s="181">
        <v>91</v>
      </c>
      <c r="D254" s="181">
        <v>90</v>
      </c>
      <c r="E254" s="181">
        <v>94</v>
      </c>
      <c r="F254" s="181">
        <v>92</v>
      </c>
      <c r="G254" s="181"/>
      <c r="H254" s="181"/>
      <c r="I254" s="181">
        <v>75</v>
      </c>
      <c r="J254" s="181">
        <v>75</v>
      </c>
      <c r="K254" s="180"/>
      <c r="L254" s="182">
        <f t="shared" si="8"/>
        <v>86.166666666666671</v>
      </c>
      <c r="M254" s="181"/>
    </row>
    <row r="255" spans="1:21" s="232" customFormat="1" ht="15" customHeight="1" x14ac:dyDescent="0.25">
      <c r="A255" s="181">
        <v>5</v>
      </c>
      <c r="B255" s="184" t="s">
        <v>185</v>
      </c>
      <c r="C255" s="181">
        <v>83</v>
      </c>
      <c r="D255" s="181">
        <v>76</v>
      </c>
      <c r="E255" s="181">
        <v>92</v>
      </c>
      <c r="F255" s="181">
        <v>67</v>
      </c>
      <c r="G255" s="181"/>
      <c r="H255" s="181"/>
      <c r="I255" s="181">
        <v>79</v>
      </c>
      <c r="J255" s="181">
        <v>62</v>
      </c>
      <c r="K255" s="180"/>
      <c r="L255" s="182">
        <f t="shared" si="8"/>
        <v>76.5</v>
      </c>
      <c r="M255" s="181"/>
    </row>
    <row r="256" spans="1:21" s="233" customFormat="1" ht="15" customHeight="1" thickBot="1" x14ac:dyDescent="0.3">
      <c r="A256" s="263">
        <v>6</v>
      </c>
      <c r="B256" s="282" t="s">
        <v>186</v>
      </c>
      <c r="C256" s="263">
        <v>70</v>
      </c>
      <c r="D256" s="263">
        <v>78</v>
      </c>
      <c r="E256" s="263">
        <v>79</v>
      </c>
      <c r="F256" s="263">
        <v>75</v>
      </c>
      <c r="G256" s="263"/>
      <c r="H256" s="263"/>
      <c r="I256" s="263">
        <v>65</v>
      </c>
      <c r="J256" s="263">
        <v>75</v>
      </c>
      <c r="K256" s="261"/>
      <c r="L256" s="262">
        <f t="shared" si="8"/>
        <v>73.666666666666671</v>
      </c>
      <c r="M256" s="263"/>
      <c r="N256" s="232"/>
      <c r="O256" s="232"/>
      <c r="P256" s="232"/>
      <c r="Q256" s="232"/>
      <c r="R256" s="232"/>
      <c r="S256" s="232"/>
      <c r="T256" s="232"/>
      <c r="U256" s="232"/>
    </row>
    <row r="257" spans="1:15" s="167" customFormat="1" ht="69" customHeight="1" x14ac:dyDescent="0.25">
      <c r="A257" s="190"/>
      <c r="B257" s="190"/>
      <c r="C257" s="191"/>
      <c r="D257" s="191"/>
      <c r="E257" s="191"/>
      <c r="F257" s="191"/>
      <c r="G257" s="191"/>
      <c r="H257" s="191"/>
      <c r="I257" s="191"/>
      <c r="J257" s="191"/>
      <c r="K257" s="190"/>
      <c r="L257" s="190"/>
      <c r="M257" s="190"/>
    </row>
    <row r="258" spans="1:15" s="167" customFormat="1" ht="46.5" customHeight="1" x14ac:dyDescent="0.25">
      <c r="A258" s="190"/>
      <c r="B258" s="226"/>
      <c r="C258" s="191"/>
      <c r="D258" s="191"/>
      <c r="E258" s="191"/>
      <c r="F258" s="191"/>
      <c r="G258" s="191"/>
      <c r="H258" s="191"/>
      <c r="I258" s="191"/>
      <c r="J258" s="191"/>
      <c r="K258" s="190"/>
      <c r="L258" s="190"/>
      <c r="M258" s="190"/>
    </row>
    <row r="259" spans="1:15" s="167" customFormat="1" ht="22.5" customHeight="1" x14ac:dyDescent="0.25">
      <c r="A259" s="190"/>
      <c r="B259" s="190"/>
      <c r="C259" s="191"/>
      <c r="D259" s="191"/>
      <c r="E259" s="191"/>
      <c r="F259" s="191"/>
      <c r="G259" s="191"/>
      <c r="H259" s="191"/>
      <c r="I259" s="191"/>
      <c r="J259" s="191"/>
      <c r="K259" s="190"/>
      <c r="L259" s="190"/>
      <c r="M259" s="190"/>
    </row>
    <row r="260" spans="1:15" s="167" customFormat="1" ht="15" customHeight="1" x14ac:dyDescent="0.25">
      <c r="A260" s="140" t="s">
        <v>0</v>
      </c>
      <c r="B260" s="303" t="s">
        <v>1</v>
      </c>
      <c r="C260" s="166" t="s">
        <v>10</v>
      </c>
      <c r="D260" s="166"/>
      <c r="E260" s="166"/>
      <c r="F260" s="166"/>
      <c r="G260" s="166"/>
      <c r="H260" s="166"/>
      <c r="I260" s="166"/>
      <c r="J260" s="166"/>
      <c r="K260" s="301" t="s">
        <v>6</v>
      </c>
      <c r="L260" s="147" t="s">
        <v>2</v>
      </c>
      <c r="M260" s="132" t="s">
        <v>3</v>
      </c>
      <c r="O260" s="167">
        <v>2</v>
      </c>
    </row>
    <row r="261" spans="1:15" s="167" customFormat="1" ht="15.75" x14ac:dyDescent="0.25">
      <c r="A261" s="141"/>
      <c r="B261" s="304"/>
      <c r="C261" s="163" t="s">
        <v>5</v>
      </c>
      <c r="D261" s="164"/>
      <c r="E261" s="164"/>
      <c r="F261" s="164"/>
      <c r="G261" s="164"/>
      <c r="H261" s="165"/>
      <c r="I261" s="163" t="s">
        <v>4</v>
      </c>
      <c r="J261" s="165"/>
      <c r="K261" s="302"/>
      <c r="L261" s="148"/>
      <c r="M261" s="133"/>
    </row>
    <row r="262" spans="1:15" s="167" customFormat="1" ht="90.75" customHeight="1" x14ac:dyDescent="0.25">
      <c r="A262" s="142"/>
      <c r="B262" s="143"/>
      <c r="C262" s="229" t="s">
        <v>95</v>
      </c>
      <c r="D262" s="229" t="s">
        <v>187</v>
      </c>
      <c r="E262" s="229" t="s">
        <v>179</v>
      </c>
      <c r="F262" s="229" t="s">
        <v>188</v>
      </c>
      <c r="G262" s="204"/>
      <c r="H262" s="196"/>
      <c r="I262" s="229" t="s">
        <v>187</v>
      </c>
      <c r="J262" s="204"/>
      <c r="K262" s="149"/>
      <c r="L262" s="150"/>
      <c r="M262" s="134"/>
    </row>
    <row r="263" spans="1:15" s="167" customFormat="1" x14ac:dyDescent="0.25">
      <c r="A263" s="216">
        <v>1</v>
      </c>
      <c r="B263" s="216">
        <v>2</v>
      </c>
      <c r="C263" s="216">
        <v>3</v>
      </c>
      <c r="D263" s="216">
        <v>4</v>
      </c>
      <c r="E263" s="217">
        <v>5</v>
      </c>
      <c r="F263" s="216">
        <v>6</v>
      </c>
      <c r="G263" s="216">
        <v>7</v>
      </c>
      <c r="H263" s="216">
        <v>8</v>
      </c>
      <c r="I263" s="216">
        <v>9</v>
      </c>
      <c r="J263" s="216">
        <v>10</v>
      </c>
      <c r="K263" s="216">
        <v>11</v>
      </c>
      <c r="L263" s="216">
        <v>12</v>
      </c>
      <c r="M263" s="183">
        <v>13</v>
      </c>
    </row>
    <row r="264" spans="1:15" s="167" customFormat="1" x14ac:dyDescent="0.25">
      <c r="A264" s="181">
        <v>1</v>
      </c>
      <c r="B264" s="194" t="s">
        <v>189</v>
      </c>
      <c r="C264" s="181">
        <v>77</v>
      </c>
      <c r="D264" s="181">
        <v>81</v>
      </c>
      <c r="E264" s="181">
        <v>92</v>
      </c>
      <c r="F264" s="181">
        <v>90</v>
      </c>
      <c r="G264" s="181"/>
      <c r="H264" s="181"/>
      <c r="I264" s="181">
        <v>78</v>
      </c>
      <c r="J264" s="181"/>
      <c r="K264" s="180"/>
      <c r="L264" s="182">
        <f>AVERAGE(C264:J264)+K264</f>
        <v>83.6</v>
      </c>
      <c r="M264" s="181"/>
    </row>
    <row r="265" spans="1:15" s="167" customFormat="1" ht="15.75" thickBot="1" x14ac:dyDescent="0.3">
      <c r="A265" s="263">
        <v>2</v>
      </c>
      <c r="B265" s="276" t="s">
        <v>190</v>
      </c>
      <c r="C265" s="263">
        <v>68</v>
      </c>
      <c r="D265" s="263">
        <v>60</v>
      </c>
      <c r="E265" s="263">
        <v>82</v>
      </c>
      <c r="F265" s="263">
        <v>86</v>
      </c>
      <c r="G265" s="263"/>
      <c r="H265" s="263"/>
      <c r="I265" s="263">
        <v>60</v>
      </c>
      <c r="J265" s="263"/>
      <c r="K265" s="261"/>
      <c r="L265" s="262">
        <f>AVERAGE(C265:J265)+K265</f>
        <v>71.2</v>
      </c>
      <c r="M265" s="263"/>
    </row>
    <row r="266" spans="1:15" s="167" customFormat="1" x14ac:dyDescent="0.25">
      <c r="A266" s="190"/>
      <c r="B266" s="190"/>
      <c r="C266" s="191"/>
      <c r="D266" s="191"/>
      <c r="E266" s="191"/>
      <c r="F266" s="191"/>
      <c r="G266" s="191"/>
      <c r="H266" s="191"/>
      <c r="I266" s="191"/>
      <c r="J266" s="191"/>
      <c r="K266" s="190"/>
      <c r="L266" s="190"/>
      <c r="M266" s="190"/>
    </row>
    <row r="267" spans="1:15" s="167" customFormat="1" ht="15.75" x14ac:dyDescent="0.25">
      <c r="A267" s="190"/>
      <c r="B267" s="190"/>
      <c r="C267" s="191"/>
      <c r="D267" s="191"/>
      <c r="E267" s="191"/>
      <c r="F267" s="191"/>
      <c r="G267" s="192"/>
      <c r="H267" s="191"/>
      <c r="I267" s="191"/>
      <c r="J267" s="191"/>
      <c r="K267" s="192"/>
      <c r="L267" s="192"/>
      <c r="M267" s="190"/>
    </row>
    <row r="268" spans="1:15" s="167" customFormat="1" x14ac:dyDescent="0.25">
      <c r="A268" s="190"/>
      <c r="B268" s="190"/>
      <c r="C268" s="191"/>
      <c r="D268" s="191"/>
      <c r="E268" s="191"/>
      <c r="F268" s="191"/>
      <c r="G268" s="191"/>
      <c r="H268" s="191"/>
      <c r="I268" s="191"/>
      <c r="J268" s="191"/>
      <c r="K268" s="190"/>
      <c r="L268" s="190"/>
      <c r="M268" s="190"/>
    </row>
    <row r="269" spans="1:15" s="167" customFormat="1" x14ac:dyDescent="0.25">
      <c r="A269" s="190"/>
      <c r="B269" s="190"/>
      <c r="C269" s="191"/>
      <c r="D269" s="191"/>
      <c r="E269" s="191"/>
      <c r="F269" s="191"/>
      <c r="G269" s="191"/>
      <c r="H269" s="191"/>
      <c r="I269" s="191"/>
      <c r="J269" s="191"/>
      <c r="K269" s="190"/>
      <c r="L269" s="190"/>
      <c r="M269" s="190"/>
    </row>
    <row r="270" spans="1:15" s="167" customFormat="1" ht="20.25" customHeight="1" x14ac:dyDescent="0.25">
      <c r="A270" s="190"/>
      <c r="B270" s="190"/>
      <c r="C270" s="191"/>
      <c r="D270" s="191"/>
      <c r="E270" s="191"/>
      <c r="F270" s="191"/>
      <c r="G270" s="191"/>
      <c r="H270" s="191"/>
      <c r="I270" s="191"/>
      <c r="J270" s="191"/>
      <c r="K270" s="190"/>
      <c r="L270" s="190"/>
      <c r="M270" s="190"/>
    </row>
    <row r="271" spans="1:15" s="171" customFormat="1" ht="9.75" customHeight="1" x14ac:dyDescent="0.2">
      <c r="A271" s="296" t="s">
        <v>0</v>
      </c>
      <c r="B271" s="152" t="s">
        <v>1</v>
      </c>
      <c r="C271" s="156" t="s">
        <v>10</v>
      </c>
      <c r="D271" s="157"/>
      <c r="E271" s="157"/>
      <c r="F271" s="157"/>
      <c r="G271" s="157"/>
      <c r="H271" s="157"/>
      <c r="I271" s="157"/>
      <c r="J271" s="146"/>
      <c r="K271" s="147" t="s">
        <v>6</v>
      </c>
      <c r="L271" s="147" t="s">
        <v>2</v>
      </c>
      <c r="M271" s="300" t="s">
        <v>3</v>
      </c>
    </row>
    <row r="272" spans="1:15" s="171" customFormat="1" ht="11.25" customHeight="1" x14ac:dyDescent="0.2">
      <c r="A272" s="296"/>
      <c r="B272" s="153"/>
      <c r="C272" s="297" t="s">
        <v>5</v>
      </c>
      <c r="D272" s="151"/>
      <c r="E272" s="151"/>
      <c r="F272" s="151"/>
      <c r="G272" s="151"/>
      <c r="H272" s="139"/>
      <c r="I272" s="297" t="s">
        <v>4</v>
      </c>
      <c r="J272" s="298"/>
      <c r="K272" s="148"/>
      <c r="L272" s="148"/>
      <c r="M272" s="300"/>
    </row>
    <row r="273" spans="1:21" s="171" customFormat="1" ht="83.25" customHeight="1" x14ac:dyDescent="0.2">
      <c r="A273" s="296"/>
      <c r="B273" s="155"/>
      <c r="C273" s="228" t="s">
        <v>95</v>
      </c>
      <c r="D273" s="229" t="s">
        <v>191</v>
      </c>
      <c r="E273" s="229" t="s">
        <v>192</v>
      </c>
      <c r="F273" s="229" t="s">
        <v>193</v>
      </c>
      <c r="G273" s="229" t="s">
        <v>121</v>
      </c>
      <c r="H273" s="229" t="s">
        <v>162</v>
      </c>
      <c r="I273" s="229" t="s">
        <v>162</v>
      </c>
      <c r="J273" s="174"/>
      <c r="K273" s="150"/>
      <c r="L273" s="150"/>
      <c r="M273" s="300"/>
    </row>
    <row r="274" spans="1:21" s="171" customFormat="1" ht="21" customHeight="1" x14ac:dyDescent="0.2">
      <c r="A274" s="216">
        <v>1</v>
      </c>
      <c r="B274" s="193">
        <v>2</v>
      </c>
      <c r="C274" s="172">
        <v>3</v>
      </c>
      <c r="D274" s="172">
        <v>4</v>
      </c>
      <c r="E274" s="175">
        <v>5</v>
      </c>
      <c r="F274" s="172">
        <v>6</v>
      </c>
      <c r="G274" s="172">
        <v>7</v>
      </c>
      <c r="H274" s="172">
        <v>8</v>
      </c>
      <c r="I274" s="172">
        <v>9</v>
      </c>
      <c r="J274" s="172">
        <v>10</v>
      </c>
      <c r="K274" s="216">
        <v>11</v>
      </c>
      <c r="L274" s="216">
        <v>12</v>
      </c>
      <c r="M274" s="183">
        <v>13</v>
      </c>
    </row>
    <row r="275" spans="1:21" s="202" customFormat="1" ht="21" customHeight="1" x14ac:dyDescent="0.25">
      <c r="A275" s="207">
        <v>1</v>
      </c>
      <c r="B275" s="194" t="s">
        <v>194</v>
      </c>
      <c r="C275" s="181">
        <v>90</v>
      </c>
      <c r="D275" s="181">
        <v>92</v>
      </c>
      <c r="E275" s="181">
        <v>93</v>
      </c>
      <c r="F275" s="181">
        <v>91</v>
      </c>
      <c r="G275" s="181">
        <v>90</v>
      </c>
      <c r="H275" s="181">
        <v>100</v>
      </c>
      <c r="I275" s="181">
        <v>98</v>
      </c>
      <c r="J275" s="181"/>
      <c r="K275" s="181">
        <v>3</v>
      </c>
      <c r="L275" s="182">
        <f t="shared" ref="L275:L292" si="9">AVERAGE(C275:J275)+K275</f>
        <v>96.428571428571431</v>
      </c>
      <c r="M275" s="220" t="s">
        <v>8</v>
      </c>
    </row>
    <row r="276" spans="1:21" s="202" customFormat="1" ht="21" customHeight="1" x14ac:dyDescent="0.25">
      <c r="A276" s="207">
        <v>2</v>
      </c>
      <c r="B276" s="194" t="s">
        <v>195</v>
      </c>
      <c r="C276" s="181">
        <v>92</v>
      </c>
      <c r="D276" s="181">
        <v>90</v>
      </c>
      <c r="E276" s="181">
        <v>93</v>
      </c>
      <c r="F276" s="181">
        <v>91</v>
      </c>
      <c r="G276" s="217">
        <v>91</v>
      </c>
      <c r="H276" s="217">
        <v>100</v>
      </c>
      <c r="I276" s="217">
        <v>99</v>
      </c>
      <c r="J276" s="217"/>
      <c r="K276" s="217">
        <v>2</v>
      </c>
      <c r="L276" s="182">
        <f t="shared" si="9"/>
        <v>95.714285714285708</v>
      </c>
      <c r="M276" s="220" t="s">
        <v>8</v>
      </c>
    </row>
    <row r="277" spans="1:21" s="202" customFormat="1" ht="21" customHeight="1" x14ac:dyDescent="0.25">
      <c r="A277" s="207">
        <v>3</v>
      </c>
      <c r="B277" s="194" t="s">
        <v>196</v>
      </c>
      <c r="C277" s="181">
        <v>93</v>
      </c>
      <c r="D277" s="181">
        <v>90</v>
      </c>
      <c r="E277" s="181">
        <v>90</v>
      </c>
      <c r="F277" s="181">
        <v>90</v>
      </c>
      <c r="G277" s="181">
        <v>91</v>
      </c>
      <c r="H277" s="181">
        <v>91</v>
      </c>
      <c r="I277" s="181">
        <v>96</v>
      </c>
      <c r="J277" s="181"/>
      <c r="K277" s="181">
        <v>3</v>
      </c>
      <c r="L277" s="182">
        <f t="shared" si="9"/>
        <v>94.571428571428569</v>
      </c>
      <c r="M277" s="243"/>
    </row>
    <row r="278" spans="1:21" s="202" customFormat="1" ht="21" customHeight="1" x14ac:dyDescent="0.25">
      <c r="A278" s="208">
        <v>4</v>
      </c>
      <c r="B278" s="245" t="s">
        <v>197</v>
      </c>
      <c r="C278" s="181">
        <v>93</v>
      </c>
      <c r="D278" s="181">
        <v>93</v>
      </c>
      <c r="E278" s="181">
        <v>90</v>
      </c>
      <c r="F278" s="181">
        <v>90</v>
      </c>
      <c r="G278" s="181">
        <v>93</v>
      </c>
      <c r="H278" s="181">
        <v>100</v>
      </c>
      <c r="I278" s="181">
        <v>98</v>
      </c>
      <c r="J278" s="181"/>
      <c r="K278" s="180"/>
      <c r="L278" s="182">
        <f t="shared" si="9"/>
        <v>93.857142857142861</v>
      </c>
      <c r="M278" s="217"/>
      <c r="N278" s="210"/>
      <c r="O278" s="210"/>
      <c r="P278" s="210"/>
      <c r="Q278" s="210"/>
      <c r="R278" s="210"/>
      <c r="S278" s="210"/>
      <c r="T278" s="210"/>
      <c r="U278" s="210"/>
    </row>
    <row r="279" spans="1:21" s="202" customFormat="1" ht="21" customHeight="1" x14ac:dyDescent="0.25">
      <c r="A279" s="207">
        <v>5</v>
      </c>
      <c r="B279" s="246" t="s">
        <v>198</v>
      </c>
      <c r="C279" s="181">
        <v>93</v>
      </c>
      <c r="D279" s="181">
        <v>90</v>
      </c>
      <c r="E279" s="181">
        <v>88</v>
      </c>
      <c r="F279" s="181">
        <v>80</v>
      </c>
      <c r="G279" s="217">
        <v>90</v>
      </c>
      <c r="H279" s="217">
        <v>99</v>
      </c>
      <c r="I279" s="217">
        <v>99</v>
      </c>
      <c r="J279" s="181"/>
      <c r="K279" s="181">
        <v>1</v>
      </c>
      <c r="L279" s="182">
        <f t="shared" si="9"/>
        <v>92.285714285714292</v>
      </c>
      <c r="M279" s="181"/>
    </row>
    <row r="280" spans="1:21" s="202" customFormat="1" ht="21" customHeight="1" x14ac:dyDescent="0.25">
      <c r="A280" s="208">
        <v>6</v>
      </c>
      <c r="B280" s="194" t="s">
        <v>199</v>
      </c>
      <c r="C280" s="181">
        <v>94</v>
      </c>
      <c r="D280" s="181">
        <v>75</v>
      </c>
      <c r="E280" s="181">
        <v>88</v>
      </c>
      <c r="F280" s="181">
        <v>85</v>
      </c>
      <c r="G280" s="217">
        <v>91</v>
      </c>
      <c r="H280" s="217">
        <v>91</v>
      </c>
      <c r="I280" s="217">
        <v>96</v>
      </c>
      <c r="J280" s="217"/>
      <c r="K280" s="180"/>
      <c r="L280" s="182">
        <f t="shared" si="9"/>
        <v>88.571428571428569</v>
      </c>
      <c r="M280" s="217"/>
      <c r="N280" s="210"/>
      <c r="O280" s="210"/>
      <c r="P280" s="210"/>
      <c r="Q280" s="210"/>
      <c r="R280" s="210"/>
      <c r="S280" s="210"/>
      <c r="T280" s="210"/>
      <c r="U280" s="210"/>
    </row>
    <row r="281" spans="1:21" s="202" customFormat="1" ht="21" customHeight="1" x14ac:dyDescent="0.25">
      <c r="A281" s="207">
        <v>7</v>
      </c>
      <c r="B281" s="245" t="s">
        <v>200</v>
      </c>
      <c r="C281" s="181">
        <v>93</v>
      </c>
      <c r="D281" s="181">
        <v>81</v>
      </c>
      <c r="E281" s="181">
        <v>85</v>
      </c>
      <c r="F281" s="181">
        <v>84</v>
      </c>
      <c r="G281" s="217">
        <v>67</v>
      </c>
      <c r="H281" s="217">
        <v>99</v>
      </c>
      <c r="I281" s="217">
        <v>99</v>
      </c>
      <c r="J281" s="181"/>
      <c r="K281" s="180"/>
      <c r="L281" s="182">
        <f t="shared" si="9"/>
        <v>86.857142857142861</v>
      </c>
      <c r="M281" s="181"/>
    </row>
    <row r="282" spans="1:21" s="210" customFormat="1" ht="21" customHeight="1" x14ac:dyDescent="0.25">
      <c r="A282" s="176">
        <v>8</v>
      </c>
      <c r="B282" s="245" t="s">
        <v>201</v>
      </c>
      <c r="C282" s="181">
        <v>75</v>
      </c>
      <c r="D282" s="181">
        <v>75</v>
      </c>
      <c r="E282" s="181">
        <v>82</v>
      </c>
      <c r="F282" s="181">
        <v>92</v>
      </c>
      <c r="G282" s="181">
        <v>98</v>
      </c>
      <c r="H282" s="181">
        <v>82</v>
      </c>
      <c r="I282" s="181">
        <v>82</v>
      </c>
      <c r="J282" s="181"/>
      <c r="K282" s="181"/>
      <c r="L282" s="182">
        <f t="shared" si="9"/>
        <v>83.714285714285708</v>
      </c>
      <c r="M282" s="181"/>
      <c r="N282" s="202"/>
      <c r="O282" s="202"/>
      <c r="P282" s="202"/>
      <c r="Q282" s="202"/>
      <c r="R282" s="202"/>
      <c r="S282" s="202"/>
      <c r="T282" s="202"/>
      <c r="U282" s="202"/>
    </row>
    <row r="283" spans="1:21" s="210" customFormat="1" ht="21" customHeight="1" x14ac:dyDescent="0.25">
      <c r="A283" s="198">
        <v>9</v>
      </c>
      <c r="B283" s="184" t="s">
        <v>202</v>
      </c>
      <c r="C283" s="181">
        <v>78</v>
      </c>
      <c r="D283" s="181">
        <v>75</v>
      </c>
      <c r="E283" s="181">
        <v>71</v>
      </c>
      <c r="F283" s="181">
        <v>76</v>
      </c>
      <c r="G283" s="217">
        <v>86</v>
      </c>
      <c r="H283" s="217">
        <v>95</v>
      </c>
      <c r="I283" s="217">
        <v>97</v>
      </c>
      <c r="J283" s="217"/>
      <c r="K283" s="217"/>
      <c r="L283" s="182">
        <f t="shared" si="9"/>
        <v>82.571428571428569</v>
      </c>
      <c r="M283" s="181"/>
    </row>
    <row r="284" spans="1:21" s="210" customFormat="1" ht="21" customHeight="1" thickBot="1" x14ac:dyDescent="0.3">
      <c r="A284" s="266">
        <v>10</v>
      </c>
      <c r="B284" s="276" t="s">
        <v>203</v>
      </c>
      <c r="C284" s="263">
        <v>70</v>
      </c>
      <c r="D284" s="263">
        <v>60</v>
      </c>
      <c r="E284" s="263">
        <v>85</v>
      </c>
      <c r="F284" s="263">
        <v>86</v>
      </c>
      <c r="G284" s="259">
        <v>76</v>
      </c>
      <c r="H284" s="259">
        <v>91</v>
      </c>
      <c r="I284" s="259">
        <v>92</v>
      </c>
      <c r="J284" s="259"/>
      <c r="K284" s="261"/>
      <c r="L284" s="262">
        <f t="shared" si="9"/>
        <v>80</v>
      </c>
      <c r="M284" s="263"/>
    </row>
    <row r="285" spans="1:21" s="210" customFormat="1" ht="21" customHeight="1" x14ac:dyDescent="0.25">
      <c r="A285" s="264">
        <v>11</v>
      </c>
      <c r="B285" s="255" t="s">
        <v>204</v>
      </c>
      <c r="C285" s="265">
        <v>78</v>
      </c>
      <c r="D285" s="265">
        <v>75</v>
      </c>
      <c r="E285" s="265">
        <v>76</v>
      </c>
      <c r="F285" s="265">
        <v>92</v>
      </c>
      <c r="G285" s="265">
        <v>79</v>
      </c>
      <c r="H285" s="265">
        <v>80</v>
      </c>
      <c r="I285" s="265">
        <v>80</v>
      </c>
      <c r="J285" s="275"/>
      <c r="K285" s="275"/>
      <c r="L285" s="257">
        <f t="shared" si="9"/>
        <v>80</v>
      </c>
      <c r="M285" s="175"/>
      <c r="N285" s="202"/>
      <c r="O285" s="202"/>
      <c r="P285" s="202"/>
      <c r="Q285" s="202"/>
      <c r="R285" s="202"/>
      <c r="S285" s="202"/>
      <c r="T285" s="202"/>
      <c r="U285" s="202"/>
    </row>
    <row r="286" spans="1:21" s="210" customFormat="1" ht="21" customHeight="1" x14ac:dyDescent="0.25">
      <c r="A286" s="268">
        <v>12</v>
      </c>
      <c r="B286" s="272" t="s">
        <v>205</v>
      </c>
      <c r="C286" s="265">
        <v>70</v>
      </c>
      <c r="D286" s="265">
        <v>76</v>
      </c>
      <c r="E286" s="265">
        <v>75</v>
      </c>
      <c r="F286" s="265">
        <v>78</v>
      </c>
      <c r="G286" s="175">
        <v>66</v>
      </c>
      <c r="H286" s="175">
        <v>91</v>
      </c>
      <c r="I286" s="175">
        <v>92</v>
      </c>
      <c r="J286" s="175"/>
      <c r="K286" s="175"/>
      <c r="L286" s="257">
        <f t="shared" si="9"/>
        <v>78.285714285714292</v>
      </c>
      <c r="M286" s="265"/>
    </row>
    <row r="287" spans="1:21" s="210" customFormat="1" ht="21" customHeight="1" x14ac:dyDescent="0.25">
      <c r="A287" s="176">
        <v>13</v>
      </c>
      <c r="B287" s="245" t="s">
        <v>206</v>
      </c>
      <c r="C287" s="181">
        <v>60</v>
      </c>
      <c r="D287" s="181">
        <v>82</v>
      </c>
      <c r="E287" s="181">
        <v>70</v>
      </c>
      <c r="F287" s="181">
        <v>78</v>
      </c>
      <c r="G287" s="181">
        <v>80</v>
      </c>
      <c r="H287" s="181">
        <v>81</v>
      </c>
      <c r="I287" s="181">
        <v>81</v>
      </c>
      <c r="J287" s="181"/>
      <c r="K287" s="181"/>
      <c r="L287" s="182">
        <f t="shared" si="9"/>
        <v>76</v>
      </c>
      <c r="M287" s="217" t="s">
        <v>9</v>
      </c>
      <c r="N287" s="202"/>
      <c r="O287" s="202"/>
      <c r="P287" s="202"/>
      <c r="Q287" s="202"/>
      <c r="R287" s="202"/>
      <c r="S287" s="202"/>
      <c r="T287" s="202"/>
      <c r="U287" s="202"/>
    </row>
    <row r="288" spans="1:21" s="210" customFormat="1" ht="21" customHeight="1" x14ac:dyDescent="0.25">
      <c r="A288" s="198">
        <v>14</v>
      </c>
      <c r="B288" s="245" t="s">
        <v>207</v>
      </c>
      <c r="C288" s="181">
        <v>71</v>
      </c>
      <c r="D288" s="181">
        <v>81</v>
      </c>
      <c r="E288" s="181">
        <v>70</v>
      </c>
      <c r="F288" s="181">
        <v>74</v>
      </c>
      <c r="G288" s="181">
        <v>76</v>
      </c>
      <c r="H288" s="181">
        <v>80</v>
      </c>
      <c r="I288" s="181">
        <v>80</v>
      </c>
      <c r="J288" s="181"/>
      <c r="K288" s="181"/>
      <c r="L288" s="182">
        <f t="shared" si="9"/>
        <v>76</v>
      </c>
      <c r="M288" s="217" t="s">
        <v>9</v>
      </c>
    </row>
    <row r="289" spans="1:21" s="210" customFormat="1" ht="21" customHeight="1" x14ac:dyDescent="0.25">
      <c r="A289" s="198">
        <v>15</v>
      </c>
      <c r="B289" s="194" t="s">
        <v>208</v>
      </c>
      <c r="C289" s="181">
        <v>60</v>
      </c>
      <c r="D289" s="181">
        <v>75</v>
      </c>
      <c r="E289" s="181">
        <v>76</v>
      </c>
      <c r="F289" s="181">
        <v>77</v>
      </c>
      <c r="G289" s="217">
        <v>75</v>
      </c>
      <c r="H289" s="217">
        <v>81</v>
      </c>
      <c r="I289" s="217">
        <v>81</v>
      </c>
      <c r="J289" s="217"/>
      <c r="K289" s="180"/>
      <c r="L289" s="182">
        <f t="shared" si="9"/>
        <v>75</v>
      </c>
      <c r="M289" s="217"/>
    </row>
    <row r="290" spans="1:21" s="210" customFormat="1" ht="21" customHeight="1" x14ac:dyDescent="0.25">
      <c r="A290" s="176">
        <v>16</v>
      </c>
      <c r="B290" s="184" t="s">
        <v>209</v>
      </c>
      <c r="C290" s="181">
        <v>76</v>
      </c>
      <c r="D290" s="181">
        <v>61</v>
      </c>
      <c r="E290" s="181">
        <v>72</v>
      </c>
      <c r="F290" s="181">
        <v>79</v>
      </c>
      <c r="G290" s="217">
        <v>74</v>
      </c>
      <c r="H290" s="217">
        <v>80</v>
      </c>
      <c r="I290" s="217">
        <v>81</v>
      </c>
      <c r="J290" s="217"/>
      <c r="K290" s="180"/>
      <c r="L290" s="182">
        <f t="shared" si="9"/>
        <v>74.714285714285708</v>
      </c>
      <c r="M290" s="181"/>
      <c r="N290" s="202"/>
      <c r="O290" s="202"/>
      <c r="P290" s="202"/>
      <c r="Q290" s="202"/>
      <c r="R290" s="202"/>
      <c r="S290" s="202"/>
      <c r="T290" s="202"/>
      <c r="U290" s="202"/>
    </row>
    <row r="291" spans="1:21" s="202" customFormat="1" ht="21" customHeight="1" x14ac:dyDescent="0.25">
      <c r="A291" s="176">
        <v>17</v>
      </c>
      <c r="B291" s="194" t="s">
        <v>210</v>
      </c>
      <c r="C291" s="181">
        <v>64</v>
      </c>
      <c r="D291" s="181">
        <v>60</v>
      </c>
      <c r="E291" s="181">
        <v>67</v>
      </c>
      <c r="F291" s="181">
        <v>84</v>
      </c>
      <c r="G291" s="181">
        <v>69</v>
      </c>
      <c r="H291" s="181">
        <v>81</v>
      </c>
      <c r="I291" s="181">
        <v>82</v>
      </c>
      <c r="J291" s="181"/>
      <c r="K291" s="181"/>
      <c r="L291" s="182">
        <f t="shared" si="9"/>
        <v>72.428571428571431</v>
      </c>
      <c r="M291" s="181"/>
    </row>
    <row r="292" spans="1:21" s="202" customFormat="1" ht="21" customHeight="1" x14ac:dyDescent="0.25">
      <c r="A292" s="198">
        <v>18</v>
      </c>
      <c r="B292" s="184" t="s">
        <v>211</v>
      </c>
      <c r="C292" s="181">
        <v>75</v>
      </c>
      <c r="D292" s="181">
        <v>70</v>
      </c>
      <c r="E292" s="181">
        <v>64</v>
      </c>
      <c r="F292" s="181">
        <v>63</v>
      </c>
      <c r="G292" s="181">
        <v>61</v>
      </c>
      <c r="H292" s="181">
        <v>81</v>
      </c>
      <c r="I292" s="181">
        <v>81</v>
      </c>
      <c r="J292" s="217"/>
      <c r="K292" s="180"/>
      <c r="L292" s="182">
        <f t="shared" si="9"/>
        <v>70.714285714285708</v>
      </c>
      <c r="M292" s="217"/>
      <c r="N292" s="210"/>
      <c r="O292" s="210"/>
      <c r="P292" s="210"/>
      <c r="Q292" s="210"/>
      <c r="R292" s="210"/>
      <c r="S292" s="210"/>
      <c r="T292" s="210"/>
      <c r="U292" s="210"/>
    </row>
    <row r="293" spans="1:21" s="202" customFormat="1" ht="21" customHeight="1" x14ac:dyDescent="0.25">
      <c r="A293" s="234"/>
      <c r="B293" s="195"/>
      <c r="C293" s="267"/>
      <c r="D293" s="267"/>
      <c r="E293" s="267"/>
      <c r="F293" s="267"/>
      <c r="G293" s="267"/>
      <c r="H293" s="267"/>
      <c r="I293" s="267"/>
      <c r="J293" s="201"/>
      <c r="K293" s="287"/>
      <c r="L293" s="284"/>
      <c r="M293" s="201"/>
      <c r="N293" s="210"/>
      <c r="O293" s="210"/>
      <c r="P293" s="210"/>
      <c r="Q293" s="210"/>
      <c r="R293" s="210"/>
      <c r="S293" s="210"/>
      <c r="T293" s="210"/>
      <c r="U293" s="210"/>
    </row>
    <row r="294" spans="1:21" s="167" customFormat="1" ht="51" customHeight="1" x14ac:dyDescent="0.25">
      <c r="A294" s="200"/>
      <c r="B294" s="168"/>
      <c r="C294" s="201"/>
      <c r="D294" s="201"/>
      <c r="E294" s="201"/>
      <c r="F294" s="201"/>
      <c r="G294" s="201"/>
      <c r="H294" s="201"/>
      <c r="I294" s="201"/>
      <c r="J294" s="201"/>
      <c r="K294" s="195"/>
      <c r="L294" s="195"/>
      <c r="M294" s="195"/>
      <c r="N294" s="169"/>
      <c r="O294" s="169"/>
      <c r="P294" s="178"/>
    </row>
    <row r="295" spans="1:21" s="167" customFormat="1" ht="13.5" customHeight="1" x14ac:dyDescent="0.25">
      <c r="A295" s="200"/>
      <c r="B295" s="168"/>
      <c r="C295" s="201"/>
      <c r="D295" s="201"/>
      <c r="E295" s="201"/>
      <c r="F295" s="201"/>
      <c r="G295" s="201"/>
      <c r="H295" s="201"/>
      <c r="I295" s="201"/>
      <c r="J295" s="201"/>
      <c r="K295" s="195"/>
      <c r="L295" s="195"/>
      <c r="M295" s="195"/>
      <c r="N295" s="169"/>
      <c r="O295" s="169"/>
      <c r="P295" s="177"/>
    </row>
    <row r="296" spans="1:21" s="171" customFormat="1" ht="12.75" customHeight="1" x14ac:dyDescent="0.2">
      <c r="A296" s="296" t="s">
        <v>0</v>
      </c>
      <c r="B296" s="296" t="s">
        <v>1</v>
      </c>
      <c r="C296" s="299" t="s">
        <v>10</v>
      </c>
      <c r="D296" s="299"/>
      <c r="E296" s="299"/>
      <c r="F296" s="299"/>
      <c r="G296" s="299"/>
      <c r="H296" s="299"/>
      <c r="I296" s="299"/>
      <c r="J296" s="299"/>
      <c r="K296" s="300" t="s">
        <v>6</v>
      </c>
      <c r="L296" s="300" t="s">
        <v>2</v>
      </c>
      <c r="M296" s="300" t="s">
        <v>3</v>
      </c>
      <c r="P296" s="177"/>
    </row>
    <row r="297" spans="1:21" s="171" customFormat="1" ht="11.45" customHeight="1" x14ac:dyDescent="0.2">
      <c r="A297" s="296"/>
      <c r="B297" s="296"/>
      <c r="C297" s="166" t="s">
        <v>5</v>
      </c>
      <c r="D297" s="166"/>
      <c r="E297" s="166"/>
      <c r="F297" s="166"/>
      <c r="G297" s="166"/>
      <c r="H297" s="166"/>
      <c r="I297" s="166" t="s">
        <v>4</v>
      </c>
      <c r="J297" s="166"/>
      <c r="K297" s="300"/>
      <c r="L297" s="300"/>
      <c r="M297" s="300"/>
      <c r="P297" s="177"/>
    </row>
    <row r="298" spans="1:21" s="171" customFormat="1" ht="89.25" customHeight="1" x14ac:dyDescent="0.2">
      <c r="A298" s="296"/>
      <c r="B298" s="296"/>
      <c r="C298" s="229" t="s">
        <v>212</v>
      </c>
      <c r="D298" s="229" t="s">
        <v>213</v>
      </c>
      <c r="E298" s="229" t="s">
        <v>214</v>
      </c>
      <c r="F298" s="229" t="s">
        <v>215</v>
      </c>
      <c r="G298" s="229"/>
      <c r="H298" s="229"/>
      <c r="I298" s="229" t="s">
        <v>215</v>
      </c>
      <c r="J298" s="174"/>
      <c r="K298" s="300"/>
      <c r="L298" s="300"/>
      <c r="M298" s="300"/>
    </row>
    <row r="299" spans="1:21" s="173" customFormat="1" ht="12" customHeight="1" x14ac:dyDescent="0.25">
      <c r="A299" s="216">
        <v>1</v>
      </c>
      <c r="B299" s="216">
        <v>2</v>
      </c>
      <c r="C299" s="216">
        <v>3</v>
      </c>
      <c r="D299" s="216">
        <v>4</v>
      </c>
      <c r="E299" s="217">
        <v>5</v>
      </c>
      <c r="F299" s="216">
        <v>6</v>
      </c>
      <c r="G299" s="216">
        <v>7</v>
      </c>
      <c r="H299" s="216">
        <v>8</v>
      </c>
      <c r="I299" s="216">
        <v>9</v>
      </c>
      <c r="J299" s="216">
        <v>10</v>
      </c>
      <c r="K299" s="216">
        <v>11</v>
      </c>
      <c r="L299" s="216">
        <v>12</v>
      </c>
      <c r="M299" s="183">
        <v>13</v>
      </c>
    </row>
    <row r="300" spans="1:21" s="170" customFormat="1" ht="17.25" customHeight="1" x14ac:dyDescent="0.25">
      <c r="A300" s="176">
        <v>1</v>
      </c>
      <c r="B300" s="194" t="s">
        <v>216</v>
      </c>
      <c r="C300" s="217">
        <v>95</v>
      </c>
      <c r="D300" s="217">
        <v>92</v>
      </c>
      <c r="E300" s="217">
        <v>90</v>
      </c>
      <c r="F300" s="217">
        <v>92</v>
      </c>
      <c r="G300" s="217"/>
      <c r="H300" s="217"/>
      <c r="I300" s="217">
        <v>92</v>
      </c>
      <c r="J300" s="217"/>
      <c r="K300" s="180">
        <v>4</v>
      </c>
      <c r="L300" s="182">
        <f t="shared" ref="L300:L308" si="10">AVERAGE(C300:J300)+K300</f>
        <v>96.2</v>
      </c>
      <c r="M300" s="220" t="s">
        <v>8</v>
      </c>
    </row>
    <row r="301" spans="1:21" s="189" customFormat="1" ht="13.9" customHeight="1" x14ac:dyDescent="0.25">
      <c r="A301" s="176">
        <v>2</v>
      </c>
      <c r="B301" s="194" t="s">
        <v>217</v>
      </c>
      <c r="C301" s="217">
        <v>95</v>
      </c>
      <c r="D301" s="217">
        <v>91</v>
      </c>
      <c r="E301" s="217">
        <v>90</v>
      </c>
      <c r="F301" s="217">
        <v>91</v>
      </c>
      <c r="G301" s="201"/>
      <c r="H301" s="217"/>
      <c r="I301" s="217">
        <v>92</v>
      </c>
      <c r="J301" s="217"/>
      <c r="K301" s="180"/>
      <c r="L301" s="182">
        <f t="shared" si="10"/>
        <v>91.8</v>
      </c>
      <c r="M301" s="181"/>
      <c r="N301" s="170"/>
      <c r="O301" s="170"/>
      <c r="P301" s="170"/>
      <c r="Q301" s="170"/>
      <c r="R301" s="170"/>
      <c r="S301" s="170"/>
      <c r="T301" s="170"/>
      <c r="U301" s="170"/>
    </row>
    <row r="302" spans="1:21" s="189" customFormat="1" ht="17.25" customHeight="1" x14ac:dyDescent="0.25">
      <c r="A302" s="176">
        <v>3</v>
      </c>
      <c r="B302" s="194" t="s">
        <v>218</v>
      </c>
      <c r="C302" s="217">
        <v>92</v>
      </c>
      <c r="D302" s="217">
        <v>86</v>
      </c>
      <c r="E302" s="217">
        <v>90</v>
      </c>
      <c r="F302" s="217">
        <v>91</v>
      </c>
      <c r="G302" s="217"/>
      <c r="H302" s="217"/>
      <c r="I302" s="217">
        <v>91</v>
      </c>
      <c r="J302" s="217"/>
      <c r="K302" s="180"/>
      <c r="L302" s="182">
        <f t="shared" si="10"/>
        <v>90</v>
      </c>
      <c r="M302" s="181"/>
      <c r="N302" s="170"/>
      <c r="O302" s="170"/>
      <c r="Q302" s="170"/>
      <c r="R302" s="170"/>
      <c r="S302" s="170"/>
      <c r="T302" s="170"/>
      <c r="U302" s="170"/>
    </row>
    <row r="303" spans="1:21" s="189" customFormat="1" ht="13.9" customHeight="1" x14ac:dyDescent="0.25">
      <c r="A303" s="198">
        <v>4</v>
      </c>
      <c r="B303" s="245" t="s">
        <v>219</v>
      </c>
      <c r="C303" s="181">
        <v>75</v>
      </c>
      <c r="D303" s="181">
        <v>76</v>
      </c>
      <c r="E303" s="181">
        <v>80</v>
      </c>
      <c r="F303" s="181">
        <v>81</v>
      </c>
      <c r="G303" s="267"/>
      <c r="H303" s="181"/>
      <c r="I303" s="181">
        <v>90</v>
      </c>
      <c r="J303" s="181"/>
      <c r="K303" s="180"/>
      <c r="L303" s="182">
        <f t="shared" si="10"/>
        <v>80.400000000000006</v>
      </c>
      <c r="M303" s="181"/>
      <c r="N303" s="170"/>
      <c r="O303" s="170"/>
      <c r="Q303" s="170"/>
      <c r="R303" s="170"/>
      <c r="S303" s="170"/>
      <c r="T303" s="170"/>
      <c r="U303" s="170"/>
    </row>
    <row r="304" spans="1:21" s="189" customFormat="1" ht="13.9" customHeight="1" thickBot="1" x14ac:dyDescent="0.3">
      <c r="A304" s="269">
        <v>5</v>
      </c>
      <c r="B304" s="270" t="s">
        <v>220</v>
      </c>
      <c r="C304" s="263">
        <v>77</v>
      </c>
      <c r="D304" s="263">
        <v>77</v>
      </c>
      <c r="E304" s="263">
        <v>78</v>
      </c>
      <c r="F304" s="263">
        <v>79</v>
      </c>
      <c r="G304" s="263"/>
      <c r="H304" s="263"/>
      <c r="I304" s="263">
        <v>75</v>
      </c>
      <c r="J304" s="263"/>
      <c r="K304" s="261"/>
      <c r="L304" s="262">
        <f t="shared" si="10"/>
        <v>77.2</v>
      </c>
      <c r="M304" s="263"/>
      <c r="N304" s="170"/>
      <c r="O304" s="170"/>
      <c r="Q304" s="170"/>
      <c r="R304" s="170"/>
      <c r="S304" s="170"/>
      <c r="T304" s="170"/>
      <c r="U304" s="170"/>
    </row>
    <row r="305" spans="1:21" s="189" customFormat="1" ht="13.9" customHeight="1" x14ac:dyDescent="0.25">
      <c r="A305" s="268">
        <v>6</v>
      </c>
      <c r="B305" s="272" t="s">
        <v>221</v>
      </c>
      <c r="C305" s="265">
        <v>70</v>
      </c>
      <c r="D305" s="265">
        <v>63</v>
      </c>
      <c r="E305" s="265">
        <v>70</v>
      </c>
      <c r="F305" s="265">
        <v>72</v>
      </c>
      <c r="G305" s="275"/>
      <c r="H305" s="265"/>
      <c r="I305" s="265">
        <v>73</v>
      </c>
      <c r="J305" s="265"/>
      <c r="K305" s="256"/>
      <c r="L305" s="257">
        <f t="shared" si="10"/>
        <v>69.599999999999994</v>
      </c>
      <c r="M305" s="175" t="s">
        <v>9</v>
      </c>
      <c r="N305" s="170"/>
      <c r="O305" s="170"/>
      <c r="Q305" s="170"/>
      <c r="R305" s="170"/>
      <c r="S305" s="170"/>
      <c r="T305" s="170"/>
      <c r="U305" s="170"/>
    </row>
    <row r="306" spans="1:21" s="189" customFormat="1" ht="13.9" customHeight="1" x14ac:dyDescent="0.25">
      <c r="A306" s="176">
        <v>7</v>
      </c>
      <c r="B306" s="245" t="s">
        <v>222</v>
      </c>
      <c r="C306" s="181">
        <v>68</v>
      </c>
      <c r="D306" s="181">
        <v>68</v>
      </c>
      <c r="E306" s="181">
        <v>60</v>
      </c>
      <c r="F306" s="181">
        <v>72</v>
      </c>
      <c r="G306" s="181"/>
      <c r="H306" s="181"/>
      <c r="I306" s="181">
        <v>75</v>
      </c>
      <c r="J306" s="181"/>
      <c r="K306" s="180"/>
      <c r="L306" s="182">
        <f t="shared" si="10"/>
        <v>68.599999999999994</v>
      </c>
      <c r="M306" s="181"/>
      <c r="N306" s="170"/>
      <c r="O306" s="170"/>
      <c r="Q306" s="170"/>
      <c r="R306" s="170"/>
      <c r="S306" s="170"/>
      <c r="T306" s="170"/>
      <c r="U306" s="170"/>
    </row>
    <row r="307" spans="1:21" s="189" customFormat="1" ht="13.9" customHeight="1" x14ac:dyDescent="0.25">
      <c r="A307" s="198">
        <v>8</v>
      </c>
      <c r="B307" s="245" t="s">
        <v>223</v>
      </c>
      <c r="C307" s="181">
        <v>63</v>
      </c>
      <c r="D307" s="181">
        <v>62</v>
      </c>
      <c r="E307" s="181">
        <v>65</v>
      </c>
      <c r="F307" s="181">
        <v>72</v>
      </c>
      <c r="G307" s="210"/>
      <c r="H307" s="181"/>
      <c r="I307" s="181">
        <v>72</v>
      </c>
      <c r="J307" s="181"/>
      <c r="K307" s="180"/>
      <c r="L307" s="182">
        <f t="shared" si="10"/>
        <v>66.8</v>
      </c>
      <c r="M307" s="181" t="s">
        <v>9</v>
      </c>
      <c r="N307" s="170"/>
      <c r="O307" s="170"/>
      <c r="Q307" s="170"/>
      <c r="R307" s="170"/>
      <c r="S307" s="170"/>
      <c r="T307" s="170"/>
      <c r="U307" s="170"/>
    </row>
    <row r="308" spans="1:21" s="170" customFormat="1" ht="13.9" customHeight="1" x14ac:dyDescent="0.25">
      <c r="A308" s="176">
        <v>9</v>
      </c>
      <c r="B308" s="245" t="s">
        <v>224</v>
      </c>
      <c r="C308" s="181">
        <v>65</v>
      </c>
      <c r="D308" s="181">
        <v>63</v>
      </c>
      <c r="E308" s="181">
        <v>62</v>
      </c>
      <c r="F308" s="290">
        <v>71</v>
      </c>
      <c r="G308" s="243"/>
      <c r="H308" s="291"/>
      <c r="I308" s="217">
        <v>73</v>
      </c>
      <c r="J308" s="291"/>
      <c r="K308" s="291"/>
      <c r="L308" s="182">
        <f t="shared" si="10"/>
        <v>66.8</v>
      </c>
      <c r="M308" s="291"/>
      <c r="N308" s="189"/>
      <c r="O308" s="189"/>
      <c r="P308" s="189"/>
      <c r="Q308" s="189"/>
      <c r="R308" s="189"/>
      <c r="S308" s="189"/>
      <c r="T308" s="189"/>
      <c r="U308" s="189"/>
    </row>
    <row r="309" spans="1:21" s="170" customFormat="1" ht="13.9" customHeight="1" x14ac:dyDescent="0.25">
      <c r="A309" s="292"/>
      <c r="B309" s="293"/>
      <c r="C309" s="267"/>
      <c r="D309" s="267"/>
      <c r="E309" s="267"/>
      <c r="F309" s="294"/>
      <c r="G309" s="211"/>
      <c r="H309" s="206"/>
      <c r="I309" s="201"/>
      <c r="J309" s="206"/>
      <c r="K309" s="206"/>
      <c r="L309" s="284"/>
      <c r="M309" s="206"/>
      <c r="N309" s="189"/>
      <c r="O309" s="189"/>
      <c r="P309" s="189"/>
      <c r="Q309" s="189"/>
      <c r="R309" s="189"/>
      <c r="S309" s="189"/>
      <c r="T309" s="189"/>
      <c r="U309" s="189"/>
    </row>
    <row r="310" spans="1:21" s="167" customFormat="1" ht="55.15" customHeight="1" x14ac:dyDescent="0.25">
      <c r="A310" s="190"/>
      <c r="B310" s="190"/>
      <c r="C310" s="191"/>
      <c r="D310" s="191"/>
      <c r="E310" s="191"/>
      <c r="F310" s="191"/>
      <c r="G310" s="191"/>
      <c r="H310" s="191"/>
      <c r="I310" s="191"/>
      <c r="J310" s="191"/>
      <c r="K310" s="190"/>
      <c r="L310" s="190"/>
      <c r="M310" s="190"/>
    </row>
    <row r="311" spans="1:21" s="167" customFormat="1" ht="15.75" customHeight="1" x14ac:dyDescent="0.25">
      <c r="A311" s="140" t="s">
        <v>0</v>
      </c>
      <c r="B311" s="140" t="s">
        <v>1</v>
      </c>
      <c r="C311" s="144" t="s">
        <v>10</v>
      </c>
      <c r="D311" s="145"/>
      <c r="E311" s="145"/>
      <c r="F311" s="145"/>
      <c r="G311" s="145"/>
      <c r="H311" s="145"/>
      <c r="I311" s="145"/>
      <c r="J311" s="146"/>
      <c r="K311" s="147" t="s">
        <v>6</v>
      </c>
      <c r="L311" s="147" t="s">
        <v>2</v>
      </c>
      <c r="M311" s="132" t="s">
        <v>3</v>
      </c>
    </row>
    <row r="312" spans="1:21" s="167" customFormat="1" ht="12" customHeight="1" x14ac:dyDescent="0.25">
      <c r="A312" s="141"/>
      <c r="B312" s="141"/>
      <c r="C312" s="163" t="s">
        <v>5</v>
      </c>
      <c r="D312" s="164"/>
      <c r="E312" s="164"/>
      <c r="F312" s="164"/>
      <c r="G312" s="164"/>
      <c r="H312" s="165"/>
      <c r="I312" s="163" t="s">
        <v>4</v>
      </c>
      <c r="J312" s="165"/>
      <c r="K312" s="148"/>
      <c r="L312" s="148"/>
      <c r="M312" s="133"/>
    </row>
    <row r="313" spans="1:21" s="167" customFormat="1" ht="77.25" customHeight="1" x14ac:dyDescent="0.25">
      <c r="A313" s="142"/>
      <c r="B313" s="143"/>
      <c r="C313" s="229" t="s">
        <v>95</v>
      </c>
      <c r="D313" s="229" t="s">
        <v>187</v>
      </c>
      <c r="E313" s="229" t="s">
        <v>179</v>
      </c>
      <c r="F313" s="229" t="s">
        <v>188</v>
      </c>
      <c r="G313" s="204"/>
      <c r="H313" s="196"/>
      <c r="I313" s="229" t="s">
        <v>187</v>
      </c>
      <c r="J313" s="187"/>
      <c r="K313" s="149"/>
      <c r="L313" s="150"/>
      <c r="M313" s="134"/>
    </row>
    <row r="314" spans="1:21" s="167" customFormat="1" ht="12" customHeight="1" x14ac:dyDescent="0.25">
      <c r="A314" s="216">
        <v>1</v>
      </c>
      <c r="B314" s="216">
        <v>2</v>
      </c>
      <c r="C314" s="216">
        <v>3</v>
      </c>
      <c r="D314" s="216">
        <v>4</v>
      </c>
      <c r="E314" s="217">
        <v>5</v>
      </c>
      <c r="F314" s="216">
        <v>6</v>
      </c>
      <c r="G314" s="216">
        <v>7</v>
      </c>
      <c r="H314" s="216">
        <v>8</v>
      </c>
      <c r="I314" s="216">
        <v>9</v>
      </c>
      <c r="J314" s="216">
        <v>10</v>
      </c>
      <c r="K314" s="216">
        <v>11</v>
      </c>
      <c r="L314" s="216">
        <v>12</v>
      </c>
      <c r="M314" s="183">
        <v>13</v>
      </c>
    </row>
    <row r="315" spans="1:21" s="167" customFormat="1" x14ac:dyDescent="0.25">
      <c r="A315" s="217">
        <v>1</v>
      </c>
      <c r="B315" s="194" t="s">
        <v>225</v>
      </c>
      <c r="C315" s="217">
        <v>95</v>
      </c>
      <c r="D315" s="217">
        <v>91</v>
      </c>
      <c r="E315" s="217">
        <v>96</v>
      </c>
      <c r="F315" s="217">
        <v>94</v>
      </c>
      <c r="G315" s="217"/>
      <c r="H315" s="217"/>
      <c r="I315" s="217">
        <v>95</v>
      </c>
      <c r="J315" s="217"/>
      <c r="K315" s="180"/>
      <c r="L315" s="182">
        <f t="shared" ref="L315:L321" si="11">AVERAGE(C315:J315)+K315</f>
        <v>94.2</v>
      </c>
      <c r="M315" s="217"/>
    </row>
    <row r="316" spans="1:21" s="167" customFormat="1" ht="15.75" customHeight="1" x14ac:dyDescent="0.25">
      <c r="A316" s="217">
        <v>2</v>
      </c>
      <c r="B316" s="194" t="s">
        <v>226</v>
      </c>
      <c r="C316" s="217">
        <v>97</v>
      </c>
      <c r="D316" s="217">
        <v>91</v>
      </c>
      <c r="E316" s="217">
        <v>93</v>
      </c>
      <c r="F316" s="217">
        <v>93</v>
      </c>
      <c r="G316" s="217"/>
      <c r="H316" s="217"/>
      <c r="I316" s="217">
        <v>90</v>
      </c>
      <c r="J316" s="217"/>
      <c r="K316" s="180">
        <v>1</v>
      </c>
      <c r="L316" s="182">
        <f t="shared" si="11"/>
        <v>93.8</v>
      </c>
      <c r="M316" s="220" t="s">
        <v>8</v>
      </c>
    </row>
    <row r="317" spans="1:21" s="167" customFormat="1" ht="15.75" customHeight="1" x14ac:dyDescent="0.25">
      <c r="A317" s="217">
        <v>3</v>
      </c>
      <c r="B317" s="194" t="s">
        <v>227</v>
      </c>
      <c r="C317" s="217">
        <v>90</v>
      </c>
      <c r="D317" s="217">
        <v>91</v>
      </c>
      <c r="E317" s="217">
        <v>92</v>
      </c>
      <c r="F317" s="217">
        <v>94</v>
      </c>
      <c r="G317" s="217"/>
      <c r="H317" s="217"/>
      <c r="I317" s="217">
        <v>80</v>
      </c>
      <c r="J317" s="217"/>
      <c r="K317" s="180">
        <v>1</v>
      </c>
      <c r="L317" s="182">
        <f t="shared" si="11"/>
        <v>90.4</v>
      </c>
      <c r="M317" s="217"/>
    </row>
    <row r="318" spans="1:21" s="167" customFormat="1" ht="15.75" thickBot="1" x14ac:dyDescent="0.3">
      <c r="A318" s="259">
        <v>4</v>
      </c>
      <c r="B318" s="260" t="s">
        <v>228</v>
      </c>
      <c r="C318" s="259">
        <v>94</v>
      </c>
      <c r="D318" s="259">
        <v>90</v>
      </c>
      <c r="E318" s="259">
        <v>96</v>
      </c>
      <c r="F318" s="259">
        <v>94</v>
      </c>
      <c r="G318" s="263"/>
      <c r="H318" s="259"/>
      <c r="I318" s="259">
        <v>76</v>
      </c>
      <c r="J318" s="259"/>
      <c r="K318" s="259"/>
      <c r="L318" s="262">
        <f t="shared" si="11"/>
        <v>90</v>
      </c>
      <c r="M318" s="259"/>
    </row>
    <row r="319" spans="1:21" s="167" customFormat="1" x14ac:dyDescent="0.25">
      <c r="A319" s="175">
        <v>5</v>
      </c>
      <c r="B319" s="255" t="s">
        <v>229</v>
      </c>
      <c r="C319" s="175">
        <v>93</v>
      </c>
      <c r="D319" s="175">
        <v>82</v>
      </c>
      <c r="E319" s="175">
        <v>94</v>
      </c>
      <c r="F319" s="175">
        <v>88</v>
      </c>
      <c r="G319" s="265"/>
      <c r="H319" s="175"/>
      <c r="I319" s="175">
        <v>90</v>
      </c>
      <c r="J319" s="175"/>
      <c r="K319" s="175"/>
      <c r="L319" s="257">
        <f t="shared" si="11"/>
        <v>89.4</v>
      </c>
      <c r="M319" s="175" t="s">
        <v>9</v>
      </c>
    </row>
    <row r="320" spans="1:21" s="167" customFormat="1" ht="15.75" customHeight="1" x14ac:dyDescent="0.25">
      <c r="A320" s="217">
        <v>6</v>
      </c>
      <c r="B320" s="194" t="s">
        <v>230</v>
      </c>
      <c r="C320" s="217">
        <v>80</v>
      </c>
      <c r="D320" s="217">
        <v>90</v>
      </c>
      <c r="E320" s="217">
        <v>90</v>
      </c>
      <c r="F320" s="217">
        <v>88</v>
      </c>
      <c r="G320" s="217"/>
      <c r="H320" s="217"/>
      <c r="I320" s="217">
        <v>91</v>
      </c>
      <c r="J320" s="217"/>
      <c r="K320" s="180"/>
      <c r="L320" s="182">
        <f t="shared" si="11"/>
        <v>87.8</v>
      </c>
      <c r="M320" s="217"/>
    </row>
    <row r="321" spans="1:22" s="167" customFormat="1" ht="15.75" customHeight="1" x14ac:dyDescent="0.25">
      <c r="A321" s="217">
        <v>7</v>
      </c>
      <c r="B321" s="194" t="s">
        <v>231</v>
      </c>
      <c r="C321" s="217">
        <v>77</v>
      </c>
      <c r="D321" s="217">
        <v>75</v>
      </c>
      <c r="E321" s="217">
        <v>78</v>
      </c>
      <c r="F321" s="217">
        <v>85</v>
      </c>
      <c r="G321" s="217"/>
      <c r="H321" s="217"/>
      <c r="I321" s="217">
        <v>75</v>
      </c>
      <c r="J321" s="217"/>
      <c r="K321" s="180"/>
      <c r="L321" s="182">
        <f t="shared" si="11"/>
        <v>78</v>
      </c>
      <c r="M321" s="181"/>
    </row>
    <row r="322" spans="1:22" s="167" customFormat="1" x14ac:dyDescent="0.25">
      <c r="A322" s="190"/>
      <c r="B322" s="190"/>
      <c r="C322" s="191"/>
      <c r="D322" s="191"/>
      <c r="E322" s="191"/>
      <c r="F322" s="191"/>
      <c r="G322" s="191"/>
      <c r="H322" s="191"/>
      <c r="I322" s="191"/>
      <c r="J322" s="191"/>
      <c r="K322" s="190"/>
      <c r="L322" s="190"/>
      <c r="M322" s="190"/>
    </row>
    <row r="323" spans="1:22" s="197" customFormat="1" ht="15.75" x14ac:dyDescent="0.25">
      <c r="A323" s="190"/>
      <c r="B323" s="190"/>
      <c r="C323" s="191"/>
      <c r="D323" s="191"/>
      <c r="E323" s="191"/>
      <c r="F323" s="191"/>
      <c r="G323" s="192"/>
      <c r="H323" s="191"/>
      <c r="I323" s="191"/>
      <c r="J323" s="191"/>
      <c r="K323" s="192"/>
      <c r="L323" s="192"/>
      <c r="M323" s="190"/>
    </row>
    <row r="324" spans="1:22" s="197" customFormat="1" x14ac:dyDescent="0.25">
      <c r="A324" s="190"/>
      <c r="B324" s="190"/>
      <c r="C324" s="191"/>
      <c r="D324" s="191"/>
      <c r="E324" s="191"/>
      <c r="F324" s="191"/>
      <c r="G324" s="191"/>
      <c r="H324" s="191"/>
      <c r="I324" s="191"/>
      <c r="J324" s="191"/>
      <c r="K324" s="190"/>
      <c r="L324" s="190"/>
      <c r="M324" s="190"/>
    </row>
    <row r="325" spans="1:22" s="197" customFormat="1" x14ac:dyDescent="0.25">
      <c r="A325" s="190"/>
      <c r="B325" s="190"/>
      <c r="C325" s="191"/>
      <c r="D325" s="191"/>
      <c r="E325" s="191"/>
      <c r="F325" s="191"/>
      <c r="G325" s="191"/>
      <c r="H325" s="191"/>
      <c r="I325" s="191"/>
      <c r="J325" s="191"/>
      <c r="K325" s="190"/>
      <c r="L325" s="190"/>
      <c r="M325" s="190"/>
    </row>
    <row r="326" spans="1:22" s="197" customFormat="1" ht="11.45" customHeight="1" x14ac:dyDescent="0.25">
      <c r="A326" s="190"/>
      <c r="B326" s="190"/>
      <c r="C326" s="191"/>
      <c r="D326" s="191"/>
      <c r="E326" s="191"/>
      <c r="F326" s="191"/>
      <c r="G326" s="191"/>
      <c r="H326" s="191"/>
      <c r="I326" s="191"/>
      <c r="J326" s="191"/>
      <c r="K326" s="190"/>
      <c r="L326" s="190"/>
      <c r="M326" s="190"/>
    </row>
    <row r="327" spans="1:22" s="203" customFormat="1" ht="9.75" customHeight="1" x14ac:dyDescent="0.2">
      <c r="A327" s="296" t="s">
        <v>0</v>
      </c>
      <c r="B327" s="152" t="s">
        <v>1</v>
      </c>
      <c r="C327" s="156" t="s">
        <v>10</v>
      </c>
      <c r="D327" s="157"/>
      <c r="E327" s="157"/>
      <c r="F327" s="157"/>
      <c r="G327" s="157"/>
      <c r="H327" s="157"/>
      <c r="I327" s="157"/>
      <c r="J327" s="146"/>
      <c r="K327" s="147" t="s">
        <v>6</v>
      </c>
      <c r="L327" s="147" t="s">
        <v>2</v>
      </c>
      <c r="M327" s="300" t="s">
        <v>3</v>
      </c>
    </row>
    <row r="328" spans="1:22" s="203" customFormat="1" ht="11.25" customHeight="1" x14ac:dyDescent="0.2">
      <c r="A328" s="296"/>
      <c r="B328" s="153"/>
      <c r="C328" s="297" t="s">
        <v>5</v>
      </c>
      <c r="D328" s="151"/>
      <c r="E328" s="151"/>
      <c r="F328" s="151"/>
      <c r="G328" s="151"/>
      <c r="H328" s="139"/>
      <c r="I328" s="297" t="s">
        <v>4</v>
      </c>
      <c r="J328" s="298"/>
      <c r="K328" s="148"/>
      <c r="L328" s="148"/>
      <c r="M328" s="300"/>
    </row>
    <row r="329" spans="1:22" s="203" customFormat="1" ht="78" customHeight="1" x14ac:dyDescent="0.2">
      <c r="A329" s="296"/>
      <c r="B329" s="155"/>
      <c r="C329" s="229" t="s">
        <v>215</v>
      </c>
      <c r="D329" s="229" t="s">
        <v>212</v>
      </c>
      <c r="E329" s="229" t="s">
        <v>179</v>
      </c>
      <c r="F329" s="229" t="s">
        <v>214</v>
      </c>
      <c r="G329" s="229"/>
      <c r="H329" s="235"/>
      <c r="I329" s="229" t="s">
        <v>214</v>
      </c>
      <c r="J329" s="199"/>
      <c r="K329" s="150"/>
      <c r="L329" s="150"/>
      <c r="M329" s="300"/>
      <c r="P329" s="236"/>
      <c r="Q329" s="188"/>
      <c r="R329" s="236"/>
    </row>
    <row r="330" spans="1:22" s="203" customFormat="1" ht="15.95" customHeight="1" x14ac:dyDescent="0.2">
      <c r="A330" s="216">
        <v>1</v>
      </c>
      <c r="B330" s="193">
        <v>2</v>
      </c>
      <c r="C330" s="172">
        <v>3</v>
      </c>
      <c r="D330" s="172">
        <v>4</v>
      </c>
      <c r="E330" s="175">
        <v>5</v>
      </c>
      <c r="F330" s="172">
        <v>6</v>
      </c>
      <c r="G330" s="172">
        <v>7</v>
      </c>
      <c r="H330" s="172">
        <v>8</v>
      </c>
      <c r="I330" s="172">
        <v>9</v>
      </c>
      <c r="J330" s="172">
        <v>10</v>
      </c>
      <c r="K330" s="216">
        <v>11</v>
      </c>
      <c r="L330" s="216">
        <v>12</v>
      </c>
      <c r="M330" s="183">
        <v>13</v>
      </c>
      <c r="P330" s="236"/>
      <c r="Q330" s="188"/>
      <c r="R330" s="236"/>
    </row>
    <row r="331" spans="1:22" s="212" customFormat="1" ht="15.95" customHeight="1" x14ac:dyDescent="0.25">
      <c r="A331" s="186">
        <v>1</v>
      </c>
      <c r="B331" s="245" t="s">
        <v>232</v>
      </c>
      <c r="C331" s="181">
        <v>90</v>
      </c>
      <c r="D331" s="181">
        <v>92</v>
      </c>
      <c r="E331" s="181">
        <v>93</v>
      </c>
      <c r="F331" s="181">
        <v>90</v>
      </c>
      <c r="G331" s="181"/>
      <c r="H331" s="181"/>
      <c r="I331" s="181">
        <v>90</v>
      </c>
      <c r="J331" s="181"/>
      <c r="K331" s="180">
        <v>4</v>
      </c>
      <c r="L331" s="182">
        <f t="shared" ref="L331:L341" si="12">AVERAGE(C331:J331)+K331</f>
        <v>95</v>
      </c>
      <c r="M331" s="181"/>
      <c r="P331" s="213"/>
      <c r="Q331" s="188"/>
      <c r="R331" s="213"/>
    </row>
    <row r="332" spans="1:22" s="212" customFormat="1" ht="15.95" customHeight="1" x14ac:dyDescent="0.2">
      <c r="A332" s="186">
        <v>2</v>
      </c>
      <c r="B332" s="245" t="s">
        <v>233</v>
      </c>
      <c r="C332" s="181">
        <v>90</v>
      </c>
      <c r="D332" s="181">
        <v>94</v>
      </c>
      <c r="E332" s="181">
        <v>92</v>
      </c>
      <c r="F332" s="181">
        <v>90</v>
      </c>
      <c r="G332" s="181"/>
      <c r="H332" s="181"/>
      <c r="I332" s="181">
        <v>90</v>
      </c>
      <c r="J332" s="181"/>
      <c r="K332" s="180">
        <v>3</v>
      </c>
      <c r="L332" s="182">
        <f t="shared" si="12"/>
        <v>94.2</v>
      </c>
      <c r="M332" s="181"/>
      <c r="N332" s="214"/>
      <c r="O332" s="214"/>
      <c r="P332" s="214"/>
      <c r="R332" s="214"/>
      <c r="S332" s="214"/>
      <c r="T332" s="214"/>
      <c r="U332" s="214"/>
      <c r="V332" s="214"/>
    </row>
    <row r="333" spans="1:22" s="212" customFormat="1" ht="15.95" customHeight="1" x14ac:dyDescent="0.25">
      <c r="A333" s="186">
        <v>3</v>
      </c>
      <c r="B333" s="245" t="s">
        <v>234</v>
      </c>
      <c r="C333" s="181">
        <v>93</v>
      </c>
      <c r="D333" s="181">
        <v>96</v>
      </c>
      <c r="E333" s="181">
        <v>95</v>
      </c>
      <c r="F333" s="181">
        <v>91</v>
      </c>
      <c r="G333" s="181"/>
      <c r="H333" s="181"/>
      <c r="I333" s="181">
        <v>90</v>
      </c>
      <c r="J333" s="181"/>
      <c r="K333" s="180">
        <v>1</v>
      </c>
      <c r="L333" s="182">
        <f t="shared" si="12"/>
        <v>94</v>
      </c>
      <c r="M333" s="220" t="s">
        <v>8</v>
      </c>
    </row>
    <row r="334" spans="1:22" s="212" customFormat="1" ht="15.95" customHeight="1" x14ac:dyDescent="0.25">
      <c r="A334" s="186">
        <v>4</v>
      </c>
      <c r="B334" s="245" t="s">
        <v>235</v>
      </c>
      <c r="C334" s="181">
        <v>91</v>
      </c>
      <c r="D334" s="181">
        <v>96</v>
      </c>
      <c r="E334" s="181">
        <v>94</v>
      </c>
      <c r="F334" s="181">
        <v>90</v>
      </c>
      <c r="G334" s="181"/>
      <c r="H334" s="181"/>
      <c r="I334" s="181">
        <v>90</v>
      </c>
      <c r="J334" s="181"/>
      <c r="K334" s="180">
        <v>1</v>
      </c>
      <c r="L334" s="182">
        <f t="shared" si="12"/>
        <v>93.2</v>
      </c>
      <c r="M334" s="181"/>
    </row>
    <row r="335" spans="1:22" s="212" customFormat="1" ht="15.95" customHeight="1" x14ac:dyDescent="0.2">
      <c r="A335" s="181">
        <v>5</v>
      </c>
      <c r="B335" s="245" t="s">
        <v>236</v>
      </c>
      <c r="C335" s="198">
        <v>90</v>
      </c>
      <c r="D335" s="181">
        <v>94</v>
      </c>
      <c r="E335" s="181">
        <v>90</v>
      </c>
      <c r="F335" s="181">
        <v>90</v>
      </c>
      <c r="G335" s="181"/>
      <c r="H335" s="181"/>
      <c r="I335" s="181">
        <v>90</v>
      </c>
      <c r="J335" s="181"/>
      <c r="K335" s="180">
        <v>2</v>
      </c>
      <c r="L335" s="182">
        <f t="shared" si="12"/>
        <v>92.8</v>
      </c>
      <c r="M335" s="181"/>
      <c r="N335" s="214"/>
      <c r="O335" s="214"/>
      <c r="P335" s="214"/>
      <c r="Q335" s="214"/>
      <c r="R335" s="214"/>
      <c r="S335" s="214"/>
      <c r="T335" s="214"/>
      <c r="U335" s="214"/>
      <c r="V335" s="214"/>
    </row>
    <row r="336" spans="1:22" s="212" customFormat="1" ht="15.95" customHeight="1" x14ac:dyDescent="0.25">
      <c r="A336" s="186">
        <v>6</v>
      </c>
      <c r="B336" s="245" t="s">
        <v>237</v>
      </c>
      <c r="C336" s="181">
        <v>90</v>
      </c>
      <c r="D336" s="181">
        <v>94</v>
      </c>
      <c r="E336" s="181">
        <v>95</v>
      </c>
      <c r="F336" s="181">
        <v>90</v>
      </c>
      <c r="G336" s="181"/>
      <c r="H336" s="181"/>
      <c r="I336" s="181">
        <v>90</v>
      </c>
      <c r="J336" s="181"/>
      <c r="K336" s="180"/>
      <c r="L336" s="182">
        <f t="shared" si="12"/>
        <v>91.8</v>
      </c>
      <c r="M336" s="181"/>
    </row>
    <row r="337" spans="1:22" s="212" customFormat="1" ht="15.95" customHeight="1" x14ac:dyDescent="0.25">
      <c r="A337" s="186">
        <v>7</v>
      </c>
      <c r="B337" s="245" t="s">
        <v>238</v>
      </c>
      <c r="C337" s="181">
        <v>91</v>
      </c>
      <c r="D337" s="181">
        <v>94</v>
      </c>
      <c r="E337" s="181">
        <v>88</v>
      </c>
      <c r="F337" s="181">
        <v>90</v>
      </c>
      <c r="G337" s="181"/>
      <c r="H337" s="181"/>
      <c r="I337" s="181">
        <v>90</v>
      </c>
      <c r="J337" s="181"/>
      <c r="K337" s="180"/>
      <c r="L337" s="182">
        <f t="shared" si="12"/>
        <v>90.6</v>
      </c>
      <c r="M337" s="181"/>
    </row>
    <row r="338" spans="1:22" s="214" customFormat="1" ht="15.95" customHeight="1" thickBot="1" x14ac:dyDescent="0.25">
      <c r="A338" s="273">
        <v>8</v>
      </c>
      <c r="B338" s="270" t="s">
        <v>239</v>
      </c>
      <c r="C338" s="266">
        <v>85</v>
      </c>
      <c r="D338" s="263">
        <v>81</v>
      </c>
      <c r="E338" s="263">
        <v>80</v>
      </c>
      <c r="F338" s="263">
        <v>79</v>
      </c>
      <c r="G338" s="263"/>
      <c r="H338" s="263"/>
      <c r="I338" s="263">
        <v>81</v>
      </c>
      <c r="J338" s="263"/>
      <c r="K338" s="261">
        <v>2</v>
      </c>
      <c r="L338" s="262">
        <f t="shared" si="12"/>
        <v>83.2</v>
      </c>
      <c r="M338" s="263"/>
    </row>
    <row r="339" spans="1:22" s="214" customFormat="1" ht="15.95" customHeight="1" x14ac:dyDescent="0.2">
      <c r="A339" s="271">
        <v>9</v>
      </c>
      <c r="B339" s="272" t="s">
        <v>240</v>
      </c>
      <c r="C339" s="265">
        <v>69</v>
      </c>
      <c r="D339" s="265">
        <v>63</v>
      </c>
      <c r="E339" s="265">
        <v>84</v>
      </c>
      <c r="F339" s="265">
        <v>78</v>
      </c>
      <c r="G339" s="265"/>
      <c r="H339" s="265"/>
      <c r="I339" s="265">
        <v>79</v>
      </c>
      <c r="J339" s="265"/>
      <c r="K339" s="256"/>
      <c r="L339" s="257">
        <f t="shared" si="12"/>
        <v>74.599999999999994</v>
      </c>
      <c r="M339" s="265"/>
      <c r="N339" s="212"/>
      <c r="O339" s="212"/>
      <c r="P339" s="212"/>
      <c r="Q339" s="212"/>
      <c r="R339" s="212"/>
      <c r="S339" s="212"/>
      <c r="T339" s="212"/>
      <c r="U339" s="212"/>
      <c r="V339" s="212"/>
    </row>
    <row r="340" spans="1:22" s="214" customFormat="1" ht="15.95" customHeight="1" x14ac:dyDescent="0.2">
      <c r="A340" s="186">
        <v>10</v>
      </c>
      <c r="B340" s="245" t="s">
        <v>241</v>
      </c>
      <c r="C340" s="181">
        <v>67</v>
      </c>
      <c r="D340" s="181">
        <v>68</v>
      </c>
      <c r="E340" s="181">
        <v>88</v>
      </c>
      <c r="F340" s="181">
        <v>62</v>
      </c>
      <c r="G340" s="181"/>
      <c r="H340" s="181"/>
      <c r="I340" s="181">
        <v>69</v>
      </c>
      <c r="J340" s="181"/>
      <c r="K340" s="180"/>
      <c r="L340" s="182">
        <f t="shared" si="12"/>
        <v>70.8</v>
      </c>
      <c r="M340" s="181"/>
      <c r="N340" s="212"/>
      <c r="O340" s="212"/>
      <c r="P340" s="212"/>
      <c r="Q340" s="212"/>
      <c r="R340" s="212"/>
      <c r="S340" s="212"/>
      <c r="T340" s="212"/>
      <c r="U340" s="212"/>
      <c r="V340" s="212"/>
    </row>
    <row r="341" spans="1:22" s="214" customFormat="1" ht="15.95" customHeight="1" x14ac:dyDescent="0.2">
      <c r="A341" s="186">
        <v>11</v>
      </c>
      <c r="B341" s="245" t="s">
        <v>242</v>
      </c>
      <c r="C341" s="181">
        <v>79</v>
      </c>
      <c r="D341" s="181">
        <v>62</v>
      </c>
      <c r="E341" s="181">
        <v>78</v>
      </c>
      <c r="F341" s="181">
        <v>67</v>
      </c>
      <c r="G341" s="181"/>
      <c r="H341" s="181"/>
      <c r="I341" s="181">
        <v>64</v>
      </c>
      <c r="J341" s="181"/>
      <c r="K341" s="180"/>
      <c r="L341" s="182">
        <f t="shared" si="12"/>
        <v>70</v>
      </c>
      <c r="M341" s="181"/>
      <c r="N341" s="212"/>
      <c r="O341" s="212"/>
      <c r="P341" s="212"/>
      <c r="Q341" s="212"/>
      <c r="R341" s="212"/>
      <c r="S341" s="212"/>
      <c r="T341" s="212"/>
      <c r="U341" s="212"/>
      <c r="V341" s="212"/>
    </row>
    <row r="342" spans="1:22" s="214" customFormat="1" ht="15.95" customHeight="1" x14ac:dyDescent="0.2">
      <c r="A342" s="267"/>
      <c r="B342" s="293"/>
      <c r="C342" s="267"/>
      <c r="D342" s="267"/>
      <c r="E342" s="267"/>
      <c r="F342" s="267"/>
      <c r="G342" s="267"/>
      <c r="H342" s="267"/>
      <c r="I342" s="267"/>
      <c r="J342" s="267"/>
      <c r="K342" s="287"/>
      <c r="L342" s="284"/>
      <c r="M342" s="267"/>
      <c r="N342" s="212"/>
      <c r="O342" s="212"/>
      <c r="P342" s="212"/>
      <c r="Q342" s="212"/>
      <c r="R342" s="212"/>
      <c r="S342" s="212"/>
      <c r="T342" s="212"/>
      <c r="U342" s="212"/>
      <c r="V342" s="212"/>
    </row>
    <row r="343" spans="1:22" s="197" customFormat="1" ht="71.45" customHeight="1" x14ac:dyDescent="0.25">
      <c r="A343" s="190"/>
      <c r="B343" s="190"/>
      <c r="C343" s="191"/>
      <c r="D343" s="191"/>
      <c r="E343" s="191"/>
      <c r="F343" s="191"/>
      <c r="G343" s="191"/>
      <c r="H343" s="191"/>
      <c r="I343" s="191"/>
      <c r="J343" s="191"/>
      <c r="K343" s="190"/>
      <c r="L343" s="190"/>
      <c r="M343" s="190"/>
    </row>
    <row r="344" spans="1:22" s="197" customFormat="1" ht="15.75" customHeight="1" x14ac:dyDescent="0.25">
      <c r="A344" s="162" t="s">
        <v>0</v>
      </c>
      <c r="B344" s="162" t="s">
        <v>1</v>
      </c>
      <c r="C344" s="166" t="s">
        <v>10</v>
      </c>
      <c r="D344" s="166"/>
      <c r="E344" s="166"/>
      <c r="F344" s="166"/>
      <c r="G344" s="166"/>
      <c r="H344" s="166"/>
      <c r="I344" s="166"/>
      <c r="J344" s="166"/>
      <c r="K344" s="300" t="s">
        <v>6</v>
      </c>
      <c r="L344" s="300" t="s">
        <v>2</v>
      </c>
      <c r="M344" s="305" t="s">
        <v>3</v>
      </c>
    </row>
    <row r="345" spans="1:22" s="197" customFormat="1" ht="15.75" x14ac:dyDescent="0.25">
      <c r="A345" s="162"/>
      <c r="B345" s="162"/>
      <c r="C345" s="163" t="s">
        <v>5</v>
      </c>
      <c r="D345" s="164"/>
      <c r="E345" s="164"/>
      <c r="F345" s="164"/>
      <c r="G345" s="164"/>
      <c r="H345" s="165"/>
      <c r="I345" s="163" t="s">
        <v>4</v>
      </c>
      <c r="J345" s="165"/>
      <c r="K345" s="300"/>
      <c r="L345" s="300"/>
      <c r="M345" s="305"/>
    </row>
    <row r="346" spans="1:22" s="197" customFormat="1" ht="84.6" customHeight="1" x14ac:dyDescent="0.25">
      <c r="A346" s="162"/>
      <c r="B346" s="162"/>
      <c r="C346" s="229" t="s">
        <v>177</v>
      </c>
      <c r="D346" s="229" t="s">
        <v>243</v>
      </c>
      <c r="E346" s="229" t="s">
        <v>244</v>
      </c>
      <c r="F346" s="229"/>
      <c r="G346" s="204"/>
      <c r="H346" s="196"/>
      <c r="I346" s="229" t="s">
        <v>177</v>
      </c>
      <c r="J346" s="229" t="s">
        <v>243</v>
      </c>
      <c r="K346" s="300"/>
      <c r="L346" s="300"/>
      <c r="M346" s="305"/>
    </row>
    <row r="347" spans="1:22" s="197" customFormat="1" ht="15.75" customHeight="1" x14ac:dyDescent="0.25">
      <c r="A347" s="216">
        <v>1</v>
      </c>
      <c r="B347" s="216">
        <v>2</v>
      </c>
      <c r="C347" s="216">
        <v>3</v>
      </c>
      <c r="D347" s="216">
        <v>4</v>
      </c>
      <c r="E347" s="217">
        <v>5</v>
      </c>
      <c r="F347" s="216">
        <v>6</v>
      </c>
      <c r="G347" s="216">
        <v>7</v>
      </c>
      <c r="H347" s="216">
        <v>8</v>
      </c>
      <c r="I347" s="216">
        <v>9</v>
      </c>
      <c r="J347" s="216">
        <v>10</v>
      </c>
      <c r="K347" s="216">
        <v>11</v>
      </c>
      <c r="L347" s="216">
        <v>12</v>
      </c>
      <c r="M347" s="183">
        <v>13</v>
      </c>
    </row>
    <row r="348" spans="1:22" s="197" customFormat="1" x14ac:dyDescent="0.25">
      <c r="A348" s="217">
        <v>1</v>
      </c>
      <c r="B348" s="247" t="s">
        <v>245</v>
      </c>
      <c r="C348" s="217">
        <v>100</v>
      </c>
      <c r="D348" s="217">
        <v>90</v>
      </c>
      <c r="E348" s="217">
        <v>92</v>
      </c>
      <c r="F348" s="217"/>
      <c r="G348" s="217"/>
      <c r="H348" s="217"/>
      <c r="I348" s="217">
        <v>99</v>
      </c>
      <c r="J348" s="217">
        <v>95</v>
      </c>
      <c r="K348" s="180">
        <v>8</v>
      </c>
      <c r="L348" s="182">
        <f>AVERAGE(C348:J348)+K348</f>
        <v>103.2</v>
      </c>
      <c r="M348" s="220" t="s">
        <v>8</v>
      </c>
    </row>
    <row r="349" spans="1:22" s="197" customFormat="1" x14ac:dyDescent="0.25">
      <c r="A349" s="217">
        <v>2</v>
      </c>
      <c r="B349" s="247" t="s">
        <v>246</v>
      </c>
      <c r="C349" s="217">
        <v>98</v>
      </c>
      <c r="D349" s="217">
        <v>90</v>
      </c>
      <c r="E349" s="217">
        <v>90</v>
      </c>
      <c r="F349" s="209"/>
      <c r="G349" s="209"/>
      <c r="H349" s="217"/>
      <c r="I349" s="217">
        <v>98</v>
      </c>
      <c r="J349" s="217">
        <v>95</v>
      </c>
      <c r="K349" s="180"/>
      <c r="L349" s="182">
        <f>AVERAGE(C349:J349)+K349</f>
        <v>94.2</v>
      </c>
      <c r="M349" s="181"/>
    </row>
    <row r="350" spans="1:22" s="197" customFormat="1" ht="15.75" customHeight="1" x14ac:dyDescent="0.25">
      <c r="A350" s="217">
        <v>3</v>
      </c>
      <c r="B350" s="247" t="s">
        <v>247</v>
      </c>
      <c r="C350" s="217">
        <v>100</v>
      </c>
      <c r="D350" s="217">
        <v>80</v>
      </c>
      <c r="E350" s="217">
        <v>90</v>
      </c>
      <c r="F350" s="217"/>
      <c r="G350" s="217"/>
      <c r="H350" s="217"/>
      <c r="I350" s="217">
        <v>99</v>
      </c>
      <c r="J350" s="217">
        <v>95</v>
      </c>
      <c r="K350" s="180"/>
      <c r="L350" s="182">
        <f>AVERAGE(C350:J350)+K350</f>
        <v>92.8</v>
      </c>
      <c r="M350" s="209"/>
    </row>
    <row r="351" spans="1:22" s="197" customFormat="1" ht="15.75" customHeight="1" thickBot="1" x14ac:dyDescent="0.3">
      <c r="A351" s="259">
        <v>4</v>
      </c>
      <c r="B351" s="274" t="s">
        <v>248</v>
      </c>
      <c r="C351" s="259">
        <v>100</v>
      </c>
      <c r="D351" s="259">
        <v>90</v>
      </c>
      <c r="E351" s="259">
        <v>80</v>
      </c>
      <c r="F351" s="259"/>
      <c r="G351" s="259"/>
      <c r="H351" s="259"/>
      <c r="I351" s="259">
        <v>99</v>
      </c>
      <c r="J351" s="259">
        <v>90</v>
      </c>
      <c r="K351" s="261"/>
      <c r="L351" s="262">
        <f>AVERAGE(C351:J351)+K351</f>
        <v>91.8</v>
      </c>
      <c r="M351" s="263"/>
    </row>
    <row r="352" spans="1:22" s="197" customFormat="1" x14ac:dyDescent="0.25">
      <c r="A352" s="175">
        <v>5</v>
      </c>
      <c r="B352" s="295" t="s">
        <v>249</v>
      </c>
      <c r="C352" s="175">
        <v>91</v>
      </c>
      <c r="D352" s="175">
        <v>64</v>
      </c>
      <c r="E352" s="175">
        <v>90</v>
      </c>
      <c r="F352" s="175"/>
      <c r="G352" s="175"/>
      <c r="H352" s="175"/>
      <c r="I352" s="175">
        <v>91</v>
      </c>
      <c r="J352" s="175">
        <v>75</v>
      </c>
      <c r="K352" s="256"/>
      <c r="L352" s="257">
        <f>AVERAGE(C352:J352)+K352</f>
        <v>82.2</v>
      </c>
      <c r="M352" s="175" t="s">
        <v>9</v>
      </c>
    </row>
  </sheetData>
  <sortState ref="A46:V47">
    <sortCondition descending="1" ref="L46:L47"/>
  </sortState>
  <mergeCells count="207">
    <mergeCell ref="M344:M346"/>
    <mergeCell ref="C345:H345"/>
    <mergeCell ref="I345:J345"/>
    <mergeCell ref="A344:A346"/>
    <mergeCell ref="B344:B346"/>
    <mergeCell ref="C344:J344"/>
    <mergeCell ref="K344:K346"/>
    <mergeCell ref="L344:L346"/>
    <mergeCell ref="M311:M313"/>
    <mergeCell ref="C312:H312"/>
    <mergeCell ref="I312:J312"/>
    <mergeCell ref="A327:A329"/>
    <mergeCell ref="B327:B329"/>
    <mergeCell ref="C327:J327"/>
    <mergeCell ref="K327:K329"/>
    <mergeCell ref="L327:L329"/>
    <mergeCell ref="M327:M329"/>
    <mergeCell ref="C328:H328"/>
    <mergeCell ref="I328:J328"/>
    <mergeCell ref="A311:A313"/>
    <mergeCell ref="B311:B313"/>
    <mergeCell ref="C311:J311"/>
    <mergeCell ref="K311:K313"/>
    <mergeCell ref="L311:L313"/>
    <mergeCell ref="M271:M273"/>
    <mergeCell ref="C272:H272"/>
    <mergeCell ref="I272:J272"/>
    <mergeCell ref="A296:A298"/>
    <mergeCell ref="B296:B298"/>
    <mergeCell ref="C296:J296"/>
    <mergeCell ref="K296:K298"/>
    <mergeCell ref="L296:L298"/>
    <mergeCell ref="M296:M298"/>
    <mergeCell ref="C297:H297"/>
    <mergeCell ref="I297:J297"/>
    <mergeCell ref="A271:A273"/>
    <mergeCell ref="B271:B273"/>
    <mergeCell ref="C271:J271"/>
    <mergeCell ref="K271:K273"/>
    <mergeCell ref="L271:L273"/>
    <mergeCell ref="M260:M262"/>
    <mergeCell ref="A260:A262"/>
    <mergeCell ref="K260:K262"/>
    <mergeCell ref="C248:H248"/>
    <mergeCell ref="I248:J248"/>
    <mergeCell ref="L260:L262"/>
    <mergeCell ref="B260:B262"/>
    <mergeCell ref="C260:J260"/>
    <mergeCell ref="C261:H261"/>
    <mergeCell ref="I261:J261"/>
    <mergeCell ref="M230:M232"/>
    <mergeCell ref="I231:J231"/>
    <mergeCell ref="A247:A249"/>
    <mergeCell ref="B247:B249"/>
    <mergeCell ref="C247:J247"/>
    <mergeCell ref="K247:K249"/>
    <mergeCell ref="L247:L249"/>
    <mergeCell ref="L230:L232"/>
    <mergeCell ref="A230:A232"/>
    <mergeCell ref="B230:B232"/>
    <mergeCell ref="C230:J230"/>
    <mergeCell ref="K230:K232"/>
    <mergeCell ref="M247:M249"/>
    <mergeCell ref="I219:J219"/>
    <mergeCell ref="M218:M220"/>
    <mergeCell ref="A192:A194"/>
    <mergeCell ref="B192:B194"/>
    <mergeCell ref="C192:J192"/>
    <mergeCell ref="K192:K194"/>
    <mergeCell ref="L192:L194"/>
    <mergeCell ref="C193:H193"/>
    <mergeCell ref="I193:J193"/>
    <mergeCell ref="A218:A220"/>
    <mergeCell ref="B218:B220"/>
    <mergeCell ref="C218:J218"/>
    <mergeCell ref="K218:K220"/>
    <mergeCell ref="L218:L220"/>
    <mergeCell ref="M192:M194"/>
    <mergeCell ref="C219:H219"/>
    <mergeCell ref="M45:M47"/>
    <mergeCell ref="C46:H46"/>
    <mergeCell ref="I46:J46"/>
    <mergeCell ref="A45:A47"/>
    <mergeCell ref="B45:B47"/>
    <mergeCell ref="C45:J45"/>
    <mergeCell ref="K45:K47"/>
    <mergeCell ref="L45:L47"/>
    <mergeCell ref="M3:M5"/>
    <mergeCell ref="C4:H4"/>
    <mergeCell ref="I4:J4"/>
    <mergeCell ref="A3:A5"/>
    <mergeCell ref="B3:B5"/>
    <mergeCell ref="C3:J3"/>
    <mergeCell ref="K3:K5"/>
    <mergeCell ref="L3:L5"/>
    <mergeCell ref="M26:M28"/>
    <mergeCell ref="C27:H27"/>
    <mergeCell ref="I27:J27"/>
    <mergeCell ref="A15:A17"/>
    <mergeCell ref="B15:B17"/>
    <mergeCell ref="C15:J15"/>
    <mergeCell ref="K15:K17"/>
    <mergeCell ref="L15:L17"/>
    <mergeCell ref="M15:M17"/>
    <mergeCell ref="C16:H16"/>
    <mergeCell ref="I16:J16"/>
    <mergeCell ref="A26:A28"/>
    <mergeCell ref="B26:B28"/>
    <mergeCell ref="C26:J26"/>
    <mergeCell ref="K26:K28"/>
    <mergeCell ref="L26:L28"/>
    <mergeCell ref="M53:M55"/>
    <mergeCell ref="C54:G54"/>
    <mergeCell ref="H54:J54"/>
    <mergeCell ref="A62:A64"/>
    <mergeCell ref="B62:B64"/>
    <mergeCell ref="C62:J62"/>
    <mergeCell ref="K62:K64"/>
    <mergeCell ref="L62:L64"/>
    <mergeCell ref="M62:M64"/>
    <mergeCell ref="C63:H63"/>
    <mergeCell ref="I63:J63"/>
    <mergeCell ref="A53:A55"/>
    <mergeCell ref="B53:B55"/>
    <mergeCell ref="C53:J53"/>
    <mergeCell ref="K53:K55"/>
    <mergeCell ref="L53:L55"/>
    <mergeCell ref="M74:M76"/>
    <mergeCell ref="C75:H75"/>
    <mergeCell ref="I75:J75"/>
    <mergeCell ref="A91:A93"/>
    <mergeCell ref="B91:B93"/>
    <mergeCell ref="C91:J91"/>
    <mergeCell ref="K91:K93"/>
    <mergeCell ref="L91:L93"/>
    <mergeCell ref="M91:M93"/>
    <mergeCell ref="C92:H92"/>
    <mergeCell ref="I92:J92"/>
    <mergeCell ref="A74:A76"/>
    <mergeCell ref="B74:B76"/>
    <mergeCell ref="C74:J74"/>
    <mergeCell ref="K74:K76"/>
    <mergeCell ref="L74:L76"/>
    <mergeCell ref="M102:M104"/>
    <mergeCell ref="C103:H103"/>
    <mergeCell ref="I103:J103"/>
    <mergeCell ref="A113:A115"/>
    <mergeCell ref="B113:B115"/>
    <mergeCell ref="C113:J113"/>
    <mergeCell ref="K113:K115"/>
    <mergeCell ref="L113:L115"/>
    <mergeCell ref="M113:M115"/>
    <mergeCell ref="C114:H114"/>
    <mergeCell ref="I114:J114"/>
    <mergeCell ref="A102:A104"/>
    <mergeCell ref="B102:B104"/>
    <mergeCell ref="C102:J102"/>
    <mergeCell ref="K102:K104"/>
    <mergeCell ref="L102:L104"/>
    <mergeCell ref="M127:M129"/>
    <mergeCell ref="C128:H128"/>
    <mergeCell ref="I128:J128"/>
    <mergeCell ref="A142:A144"/>
    <mergeCell ref="B142:B144"/>
    <mergeCell ref="C142:J142"/>
    <mergeCell ref="K142:K144"/>
    <mergeCell ref="L142:L144"/>
    <mergeCell ref="M142:M144"/>
    <mergeCell ref="C143:H143"/>
    <mergeCell ref="I143:J143"/>
    <mergeCell ref="A127:A129"/>
    <mergeCell ref="B127:B129"/>
    <mergeCell ref="C127:J127"/>
    <mergeCell ref="K127:K129"/>
    <mergeCell ref="L127:L129"/>
    <mergeCell ref="M151:M153"/>
    <mergeCell ref="C152:H152"/>
    <mergeCell ref="I152:J152"/>
    <mergeCell ref="A163:A165"/>
    <mergeCell ref="B163:B165"/>
    <mergeCell ref="C163:J163"/>
    <mergeCell ref="K163:K165"/>
    <mergeCell ref="L163:L165"/>
    <mergeCell ref="M163:M165"/>
    <mergeCell ref="C164:H164"/>
    <mergeCell ref="I164:J164"/>
    <mergeCell ref="A151:A153"/>
    <mergeCell ref="B151:B153"/>
    <mergeCell ref="C151:J151"/>
    <mergeCell ref="K151:K153"/>
    <mergeCell ref="L151:L153"/>
    <mergeCell ref="M172:M174"/>
    <mergeCell ref="C173:H173"/>
    <mergeCell ref="I173:J173"/>
    <mergeCell ref="A180:A182"/>
    <mergeCell ref="B180:B182"/>
    <mergeCell ref="C180:J180"/>
    <mergeCell ref="K180:K182"/>
    <mergeCell ref="L180:L182"/>
    <mergeCell ref="M180:M182"/>
    <mergeCell ref="C181:H181"/>
    <mergeCell ref="I181:J181"/>
    <mergeCell ref="A172:A174"/>
    <mergeCell ref="B172:B174"/>
    <mergeCell ref="C172:J172"/>
    <mergeCell ref="K172:K174"/>
    <mergeCell ref="L172:L174"/>
  </mergeCells>
  <pageMargins left="0.31496062992125984" right="0.31496062992125984" top="0.55118110236220474" bottom="0.55118110236220474" header="0.31496062992125984" footer="0.31496062992125984"/>
  <pageSetup paperSize="9" orientation="landscape" horizontalDpi="4294967294" verticalDpi="0" r:id="rId1"/>
  <rowBreaks count="3" manualBreakCount="3">
    <brk id="12" max="16383" man="1"/>
    <brk id="23" max="16383" man="1"/>
    <brk id="3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курс (школа)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IvanHor</dc:creator>
  <cp:lastModifiedBy>User</cp:lastModifiedBy>
  <cp:lastPrinted>2023-07-06T07:00:36Z</cp:lastPrinted>
  <dcterms:created xsi:type="dcterms:W3CDTF">2017-01-05T12:33:24Z</dcterms:created>
  <dcterms:modified xsi:type="dcterms:W3CDTF">2023-07-06T13:20:41Z</dcterms:modified>
</cp:coreProperties>
</file>